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19\CUENTA PUBLICA ANUAL 2019\"/>
    </mc:Choice>
  </mc:AlternateContent>
  <xr:revisionPtr revIDLastSave="0" documentId="13_ncr:1_{58002079-854F-450D-88A9-06A816CE1339}" xr6:coauthVersionLast="45" xr6:coauthVersionMax="45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62" l="1"/>
  <c r="E43" i="62"/>
  <c r="C186" i="60" l="1"/>
  <c r="C100" i="60"/>
  <c r="C107" i="60"/>
  <c r="C117" i="60"/>
  <c r="D72" i="59" l="1"/>
  <c r="D77" i="59"/>
  <c r="D81" i="59"/>
  <c r="D84" i="59"/>
  <c r="D87" i="59"/>
  <c r="D89" i="59"/>
  <c r="E77" i="59" l="1"/>
  <c r="E72" i="59"/>
  <c r="C30" i="64"/>
  <c r="C15" i="63"/>
  <c r="C49" i="62"/>
  <c r="E37" i="62"/>
  <c r="E41" i="62"/>
  <c r="C47" i="62"/>
  <c r="C45" i="62"/>
  <c r="C43" i="62"/>
  <c r="C41" i="62"/>
  <c r="C37" i="62"/>
  <c r="C8" i="62"/>
  <c r="C13" i="62"/>
  <c r="C46" i="60"/>
  <c r="D157" i="59"/>
  <c r="C157" i="59"/>
  <c r="C155" i="59" s="1"/>
  <c r="C152" i="59" s="1"/>
  <c r="E156" i="59"/>
  <c r="E155" i="59" s="1"/>
  <c r="G156" i="59"/>
  <c r="G155" i="59" s="1"/>
  <c r="F156" i="59"/>
  <c r="F155" i="59" s="1"/>
  <c r="C89" i="59"/>
  <c r="C81" i="59"/>
  <c r="C77" i="59"/>
  <c r="C29" i="59"/>
  <c r="D104" i="59"/>
  <c r="D21" i="59"/>
  <c r="C21" i="59"/>
  <c r="E54" i="62"/>
  <c r="E53" i="62" s="1"/>
  <c r="C54" i="62"/>
  <c r="C53" i="62" s="1"/>
  <c r="E47" i="62"/>
  <c r="C138" i="59"/>
  <c r="C72" i="59"/>
  <c r="C185" i="60"/>
  <c r="D62" i="62"/>
  <c r="D61" i="62" s="1"/>
  <c r="C62" i="62"/>
  <c r="C61" i="62" s="1"/>
  <c r="E45" i="62"/>
  <c r="D28" i="62"/>
  <c r="C28" i="62"/>
  <c r="D13" i="62"/>
  <c r="D8" i="62"/>
  <c r="C59" i="60"/>
  <c r="C58" i="60" s="1"/>
  <c r="C37" i="60"/>
  <c r="C34" i="60"/>
  <c r="C28" i="60"/>
  <c r="C25" i="60"/>
  <c r="C19" i="60"/>
  <c r="C9" i="60"/>
  <c r="C172" i="59"/>
  <c r="C161" i="59"/>
  <c r="C169" i="59"/>
  <c r="C168" i="59" s="1"/>
  <c r="D146" i="59"/>
  <c r="E146" i="59"/>
  <c r="F146" i="59"/>
  <c r="G146" i="59"/>
  <c r="D138" i="59"/>
  <c r="D137" i="59" s="1"/>
  <c r="E138" i="59"/>
  <c r="F138" i="59"/>
  <c r="F137" i="59" s="1"/>
  <c r="G138" i="59"/>
  <c r="C146" i="59"/>
  <c r="E104" i="59"/>
  <c r="D101" i="59"/>
  <c r="E101" i="59"/>
  <c r="D99" i="59"/>
  <c r="E99" i="59"/>
  <c r="E89" i="59"/>
  <c r="E87" i="59"/>
  <c r="E84" i="59"/>
  <c r="E81" i="59"/>
  <c r="D69" i="59"/>
  <c r="E69" i="59"/>
  <c r="D64" i="59"/>
  <c r="E64" i="59"/>
  <c r="E61" i="59"/>
  <c r="D61" i="59"/>
  <c r="C104" i="59"/>
  <c r="C101" i="59"/>
  <c r="C99" i="59"/>
  <c r="C87" i="59"/>
  <c r="C84" i="59"/>
  <c r="C107" i="59"/>
  <c r="C69" i="59"/>
  <c r="C64" i="59"/>
  <c r="C61" i="59"/>
  <c r="D29" i="59"/>
  <c r="C7" i="64"/>
  <c r="C7" i="63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1" s="1"/>
  <c r="A1" i="59"/>
  <c r="A1" i="62" s="1"/>
  <c r="E14" i="59"/>
  <c r="F14" i="59" s="1"/>
  <c r="G14" i="59" s="1"/>
  <c r="E71" i="59" l="1"/>
  <c r="D23" i="62"/>
  <c r="E98" i="59"/>
  <c r="C8" i="60"/>
  <c r="C71" i="59"/>
  <c r="C20" i="63"/>
  <c r="C23" i="62"/>
  <c r="C98" i="59"/>
  <c r="D98" i="59"/>
  <c r="C137" i="59"/>
  <c r="E2" i="61"/>
  <c r="D155" i="59"/>
  <c r="D152" i="59" s="1"/>
  <c r="E1" i="61"/>
  <c r="A3" i="62"/>
  <c r="A3" i="60"/>
  <c r="C39" i="64"/>
  <c r="E60" i="59"/>
  <c r="C36" i="62"/>
  <c r="E36" i="62"/>
  <c r="E3" i="61"/>
  <c r="G137" i="59"/>
  <c r="D130" i="59"/>
  <c r="E137" i="59"/>
  <c r="C60" i="59"/>
  <c r="A1" i="60"/>
  <c r="A1" i="61"/>
  <c r="D60" i="59"/>
  <c r="C99" i="60"/>
  <c r="D71" i="59"/>
  <c r="D138" i="60" l="1"/>
  <c r="C98" i="60"/>
  <c r="D141" i="60"/>
  <c r="D182" i="60"/>
  <c r="D155" i="60"/>
  <c r="D208" i="60"/>
  <c r="D132" i="60"/>
  <c r="D180" i="60"/>
  <c r="D192" i="60"/>
  <c r="D197" i="60"/>
  <c r="D127" i="60"/>
  <c r="D128" i="60"/>
  <c r="D129" i="60"/>
  <c r="D159" i="60"/>
  <c r="D124" i="60"/>
  <c r="D160" i="60"/>
  <c r="D214" i="60"/>
  <c r="D145" i="60"/>
  <c r="D122" i="60"/>
  <c r="D175" i="60"/>
  <c r="D115" i="60"/>
  <c r="D164" i="60"/>
  <c r="D108" i="60"/>
  <c r="D217" i="60"/>
  <c r="D173" i="60"/>
  <c r="D177" i="60"/>
  <c r="D198" i="60"/>
  <c r="D185" i="60"/>
  <c r="D143" i="60"/>
  <c r="D188" i="60"/>
  <c r="D99" i="60"/>
  <c r="D148" i="60"/>
  <c r="D193" i="60"/>
  <c r="D112" i="60"/>
  <c r="D161" i="60"/>
  <c r="D215" i="60"/>
  <c r="D199" i="60"/>
  <c r="D212" i="60"/>
  <c r="D139" i="60"/>
  <c r="D171" i="60"/>
  <c r="D204" i="60"/>
  <c r="D111" i="60"/>
  <c r="D144" i="60"/>
  <c r="D176" i="60"/>
  <c r="D209" i="60"/>
  <c r="D125" i="60"/>
  <c r="D157" i="60"/>
  <c r="D194" i="60"/>
  <c r="D218" i="60"/>
  <c r="D98" i="60"/>
  <c r="D100" i="60"/>
  <c r="D131" i="60"/>
  <c r="D147" i="60"/>
  <c r="D163" i="60"/>
  <c r="D179" i="60"/>
  <c r="D196" i="60"/>
  <c r="D213" i="60"/>
  <c r="D103" i="60"/>
  <c r="D119" i="60"/>
  <c r="D136" i="60"/>
  <c r="D152" i="60"/>
  <c r="D168" i="60"/>
  <c r="D184" i="60"/>
  <c r="D201" i="60"/>
  <c r="D220" i="60"/>
  <c r="D116" i="60"/>
  <c r="D133" i="60"/>
  <c r="D149" i="60"/>
  <c r="D165" i="60"/>
  <c r="D181" i="60"/>
  <c r="D206" i="60"/>
  <c r="D203" i="60"/>
  <c r="D170" i="60"/>
  <c r="D216" i="60"/>
  <c r="D118" i="60"/>
  <c r="D135" i="60"/>
  <c r="D151" i="60"/>
  <c r="D167" i="60"/>
  <c r="D183" i="60"/>
  <c r="D200" i="60"/>
  <c r="D219" i="60"/>
  <c r="D107" i="60"/>
  <c r="D123" i="60"/>
  <c r="D140" i="60"/>
  <c r="D156" i="60"/>
  <c r="D172" i="60"/>
  <c r="D189" i="60"/>
  <c r="D205" i="60"/>
  <c r="D104" i="60"/>
  <c r="D120" i="60"/>
  <c r="D137" i="60"/>
  <c r="D153" i="60"/>
  <c r="D169" i="60"/>
  <c r="D190" i="60"/>
  <c r="D210" i="60"/>
  <c r="D207" i="60"/>
  <c r="D187" i="60"/>
  <c r="D191" i="60"/>
  <c r="D162" i="60"/>
  <c r="D142" i="60"/>
  <c r="D121" i="60"/>
  <c r="D110" i="60"/>
  <c r="D102" i="60"/>
  <c r="D178" i="60"/>
  <c r="D158" i="60"/>
  <c r="D134" i="60"/>
  <c r="D117" i="60"/>
  <c r="D109" i="60"/>
  <c r="D101" i="60"/>
  <c r="D166" i="60"/>
  <c r="D126" i="60"/>
  <c r="D113" i="60"/>
  <c r="D174" i="60"/>
  <c r="D150" i="60"/>
  <c r="D130" i="60"/>
  <c r="D114" i="60"/>
  <c r="D106" i="60"/>
  <c r="D146" i="60"/>
  <c r="D105" i="60"/>
  <c r="D186" i="60"/>
  <c r="D202" i="60"/>
  <c r="D195" i="60"/>
  <c r="D211" i="60"/>
  <c r="D154" i="60"/>
</calcChain>
</file>

<file path=xl/sharedStrings.xml><?xml version="1.0" encoding="utf-8"?>
<sst xmlns="http://schemas.openxmlformats.org/spreadsheetml/2006/main" count="1131" uniqueCount="777">
  <si>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</si>
  <si>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</si>
  <si>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</si>
  <si>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</si>
  <si>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</si>
  <si>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</si>
  <si>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</si>
  <si>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</si>
  <si>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</si>
  <si>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</si>
  <si>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</si>
  <si>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</si>
  <si>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</si>
  <si>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</si>
  <si>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</si>
  <si>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</si>
  <si>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</si>
  <si>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</si>
  <si>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</si>
  <si>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</si>
  <si>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</si>
  <si>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</si>
  <si>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</si>
  <si>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</si>
  <si>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</si>
  <si>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</si>
  <si>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</si>
  <si>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</si>
  <si>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</si>
  <si>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</si>
  <si>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</si>
  <si>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</si>
  <si>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</si>
  <si>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</si>
  <si>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</si>
  <si>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</si>
  <si>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</si>
  <si>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</si>
  <si>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</si>
  <si>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</si>
  <si>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</si>
  <si>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</si>
  <si>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</si>
  <si>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</si>
  <si>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</si>
  <si>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</si>
  <si>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</si>
  <si>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</si>
  <si>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</si>
  <si>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</si>
  <si>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</si>
  <si>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</si>
  <si>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</si>
  <si>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</si>
  <si>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</si>
  <si>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</si>
  <si>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</si>
  <si>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</si>
  <si>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</si>
  <si>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</si>
  <si>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</si>
  <si>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</si>
  <si>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</si>
  <si>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</si>
  <si>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</si>
  <si>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</si>
  <si>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</si>
  <si>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</si>
  <si>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</si>
  <si>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</si>
  <si>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</si>
  <si>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</si>
  <si>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</si>
  <si>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</si>
  <si>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</si>
  <si>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</si>
  <si>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</si>
  <si>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</si>
  <si>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</si>
  <si>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</si>
  <si>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</si>
  <si>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</si>
  <si>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</si>
  <si>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</si>
  <si>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</si>
  <si>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</si>
  <si>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</si>
  <si>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</si>
  <si>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</si>
  <si>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</si>
  <si>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</si>
  <si>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</si>
  <si>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</si>
  <si>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</si>
  <si>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</si>
  <si>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</si>
  <si>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</si>
  <si>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</si>
  <si>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</si>
  <si>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</si>
  <si>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</si>
  <si>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</si>
  <si>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</si>
  <si>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</si>
  <si>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</si>
  <si>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</si>
  <si>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</si>
  <si>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</si>
  <si>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</si>
  <si>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</si>
  <si>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</si>
  <si>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</si>
  <si>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</si>
  <si>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</si>
  <si>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</si>
  <si>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</si>
  <si>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</si>
  <si>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</si>
  <si>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</si>
  <si>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</si>
  <si>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</si>
  <si>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</si>
  <si>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</si>
  <si>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</si>
  <si>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</si>
  <si>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</si>
  <si>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</si>
  <si>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</si>
  <si>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</si>
  <si>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</si>
  <si>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</si>
  <si>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</si>
  <si>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</si>
  <si>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</si>
  <si>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</si>
  <si>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</si>
  <si>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</si>
  <si>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</si>
  <si>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</si>
  <si>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</si>
  <si>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</si>
  <si>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</si>
  <si>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</si>
  <si>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</si>
  <si>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</si>
  <si>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</si>
  <si>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</si>
  <si>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</si>
  <si>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</si>
  <si>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</si>
  <si>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</si>
  <si>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</si>
  <si>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</si>
  <si>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</si>
  <si>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</si>
  <si>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</si>
  <si>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</si>
  <si>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</si>
  <si>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</si>
  <si>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</si>
  <si>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</si>
  <si>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</si>
  <si>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</si>
  <si>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</si>
  <si>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</si>
  <si>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</si>
  <si>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</si>
  <si>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</si>
  <si>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</si>
  <si>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</si>
  <si>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</si>
  <si>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</si>
  <si>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</si>
  <si>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</si>
  <si>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</si>
  <si>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</si>
  <si>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</si>
  <si>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</si>
  <si>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</si>
  <si>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</si>
  <si>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</si>
  <si>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</si>
  <si>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</si>
  <si>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</si>
  <si>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</si>
  <si>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</si>
  <si>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</si>
  <si>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</si>
  <si>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</si>
  <si>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</si>
  <si>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</si>
  <si>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</si>
  <si>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</si>
  <si>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</si>
  <si>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</si>
  <si>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</si>
  <si>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</si>
  <si>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</si>
  <si>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</si>
  <si>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</si>
  <si>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</si>
  <si>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</si>
  <si>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</si>
  <si>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</si>
  <si>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</si>
  <si>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</si>
  <si>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</si>
  <si>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</si>
  <si>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</si>
  <si>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</si>
  <si>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</si>
  <si>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</si>
  <si>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</si>
  <si>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</si>
  <si>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</si>
  <si>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</si>
  <si>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</si>
  <si>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</si>
  <si>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</si>
  <si>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</si>
  <si>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</si>
  <si>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</si>
  <si>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</si>
  <si>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</si>
  <si>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</si>
  <si>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</si>
  <si>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</si>
  <si>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</si>
  <si>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</si>
  <si>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</si>
  <si>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</si>
  <si>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</si>
  <si>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</si>
  <si>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</si>
  <si>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</si>
  <si>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</si>
  <si>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</si>
  <si>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</si>
  <si>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</si>
  <si>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</si>
  <si>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</si>
  <si>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</si>
  <si>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</si>
  <si>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</si>
  <si>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</si>
  <si>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</si>
  <si>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</si>
  <si>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</si>
  <si>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</si>
  <si>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</si>
  <si>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</si>
  <si>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</si>
  <si>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</si>
  <si>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</si>
  <si>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</si>
  <si>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</si>
  <si>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</si>
  <si>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</si>
  <si>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</si>
  <si>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</si>
  <si>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</si>
  <si>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</si>
  <si>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</si>
  <si>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</si>
  <si>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</si>
  <si>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</si>
  <si>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</si>
  <si>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</si>
  <si>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</si>
  <si>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</si>
  <si>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</si>
  <si>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</si>
  <si>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</si>
  <si>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</si>
  <si>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</si>
  <si>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</si>
  <si>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</si>
  <si>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</si>
  <si>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</si>
  <si>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</si>
  <si>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</si>
  <si>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</si>
  <si>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</si>
  <si>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</si>
  <si>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</si>
  <si>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</si>
  <si>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</si>
  <si>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</si>
  <si>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</si>
  <si>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</si>
  <si>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</si>
  <si>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</si>
  <si>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</si>
  <si>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</si>
  <si>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</si>
  <si>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</si>
  <si>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</si>
  <si>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</si>
  <si>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</si>
  <si>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</si>
  <si>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</si>
  <si>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</si>
  <si>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</si>
  <si>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</si>
  <si>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</si>
  <si>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</si>
  <si>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</si>
  <si>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</si>
  <si>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</si>
  <si>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</si>
  <si>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</si>
  <si>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</si>
  <si>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</si>
  <si>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</si>
  <si>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</si>
  <si>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</si>
  <si>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</si>
  <si>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</si>
  <si>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</si>
  <si>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</si>
  <si>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</si>
  <si>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</si>
  <si>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</si>
  <si>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</si>
  <si>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</si>
  <si>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</si>
  <si>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</si>
  <si>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</si>
  <si>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</si>
  <si>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</si>
  <si>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</si>
  <si>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</si>
  <si>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</si>
  <si>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</si>
  <si>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</si>
  <si>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</si>
  <si>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</si>
  <si>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</si>
  <si>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</si>
  <si>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</si>
  <si>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</si>
  <si>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</si>
  <si>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</si>
  <si>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</si>
  <si>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</si>
  <si>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</si>
  <si>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</si>
  <si>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</si>
  <si>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</si>
  <si>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</si>
  <si>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</si>
  <si>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</si>
  <si>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</si>
  <si>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</si>
  <si>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</si>
  <si>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</si>
  <si>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</si>
  <si>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</si>
  <si>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</si>
  <si>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</si>
  <si>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</si>
  <si>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</si>
  <si>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</si>
  <si>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</si>
  <si>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</si>
  <si>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</si>
  <si>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</si>
  <si>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</si>
  <si>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</si>
  <si>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</si>
  <si>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</si>
  <si>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</si>
  <si>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</si>
  <si>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</si>
  <si>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</si>
  <si>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</si>
  <si>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</si>
  <si>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</si>
  <si>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</si>
  <si>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</si>
  <si>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</si>
  <si>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</si>
  <si>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</si>
  <si>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</si>
  <si>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</si>
  <si>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</si>
  <si>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</si>
  <si>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</si>
  <si>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</si>
  <si>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</si>
  <si>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</si>
  <si>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</si>
  <si>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</si>
  <si>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</si>
  <si>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</si>
  <si>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</si>
  <si>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</si>
  <si>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</si>
  <si>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</si>
  <si>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</si>
  <si>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</si>
  <si>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</si>
  <si>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</si>
  <si>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</si>
  <si>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</si>
  <si>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</si>
  <si>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</si>
  <si>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</si>
  <si>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</si>
  <si>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</si>
  <si>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</si>
  <si>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</si>
  <si>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</si>
  <si>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</si>
  <si>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</si>
  <si>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</si>
  <si>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</si>
  <si>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</si>
  <si>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</si>
  <si>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</si>
  <si>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</si>
  <si>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</si>
  <si>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</si>
  <si>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</si>
  <si>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</si>
  <si>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</si>
  <si>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</si>
  <si>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</si>
  <si>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</si>
  <si>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</si>
  <si>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</si>
  <si>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</si>
  <si>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</si>
  <si>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</si>
  <si>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</si>
  <si>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</si>
  <si>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</si>
  <si>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</si>
  <si>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</si>
  <si>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</si>
  <si>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</si>
  <si>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</si>
  <si>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</si>
  <si>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</si>
  <si>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</si>
  <si>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</si>
  <si>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</si>
  <si>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</si>
  <si>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</si>
  <si>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</si>
  <si>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</si>
  <si>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</si>
  <si>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</si>
  <si>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</si>
  <si>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</si>
  <si>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</si>
  <si>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</si>
  <si>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</si>
  <si>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</si>
  <si>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</si>
  <si>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</si>
  <si>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</si>
  <si>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</si>
  <si>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</si>
  <si>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</si>
  <si>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</si>
  <si>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</si>
  <si>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</si>
  <si>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</si>
  <si>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</si>
  <si>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</si>
  <si>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</si>
  <si>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</si>
  <si>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</si>
  <si>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</si>
  <si>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</si>
  <si>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</si>
  <si>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</si>
  <si>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</si>
  <si>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</si>
  <si>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</si>
  <si>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</si>
  <si>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</si>
  <si>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</si>
  <si>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</si>
  <si>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</si>
  <si>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</si>
  <si>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</si>
  <si>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</si>
  <si>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</si>
  <si>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</si>
  <si>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</si>
  <si>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</si>
  <si>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</si>
  <si>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</si>
  <si>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</si>
  <si>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</si>
  <si>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</si>
  <si>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</si>
  <si>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</si>
  <si>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</si>
  <si>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</si>
  <si>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</si>
  <si>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</si>
  <si>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</si>
  <si>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</si>
  <si>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</si>
  <si>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</si>
  <si>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</si>
  <si>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</si>
  <si>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</si>
  <si>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</si>
  <si>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</si>
  <si>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</si>
  <si>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</si>
  <si>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</si>
  <si>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</si>
  <si>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</si>
  <si>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</si>
  <si>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</si>
  <si>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</si>
  <si>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</si>
  <si>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</si>
  <si>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</si>
  <si>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</si>
  <si>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</si>
  <si>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</si>
  <si>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</si>
  <si>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</si>
  <si>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</si>
  <si>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</si>
  <si>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</si>
  <si>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</si>
  <si>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</si>
  <si>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</si>
  <si>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</si>
  <si>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</si>
  <si>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</si>
  <si>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</si>
  <si>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</si>
  <si>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</si>
  <si>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</si>
  <si>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</si>
  <si>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</si>
  <si>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</si>
  <si>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</si>
  <si>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</si>
  <si>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</si>
  <si>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</si>
  <si>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</si>
  <si>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</si>
  <si>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</si>
  <si>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</si>
  <si>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</si>
  <si>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</si>
  <si>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</si>
  <si>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</si>
  <si>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</si>
  <si>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</si>
  <si>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</si>
  <si>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</si>
  <si>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</si>
  <si>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</si>
  <si>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</si>
  <si>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</si>
  <si>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</si>
  <si>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</si>
  <si>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</si>
  <si>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</si>
  <si>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</si>
  <si>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</si>
  <si>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</si>
  <si>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</si>
  <si>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</si>
  <si>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</si>
  <si>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</si>
  <si>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</si>
  <si>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</si>
  <si>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</si>
  <si>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</si>
  <si>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</si>
  <si>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</si>
  <si>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</si>
  <si>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</si>
  <si>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</si>
  <si>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</si>
  <si>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</si>
  <si>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</si>
  <si>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</si>
  <si>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</si>
  <si>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</si>
  <si>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</si>
  <si>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</si>
  <si>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</si>
  <si>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</si>
  <si>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</si>
  <si>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</si>
  <si>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</si>
  <si>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</si>
  <si>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</si>
  <si>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</si>
  <si>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</si>
  <si>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</si>
  <si>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</si>
  <si>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</si>
  <si>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</si>
  <si>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</si>
  <si>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</si>
  <si>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</si>
  <si>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</si>
  <si>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</si>
  <si>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</si>
  <si>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</si>
  <si>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</si>
  <si>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</si>
  <si>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</si>
  <si>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</si>
  <si>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</si>
  <si>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</si>
  <si>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</si>
  <si>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</si>
  <si>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</si>
  <si>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</si>
  <si>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</si>
  <si>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</si>
  <si>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</si>
  <si>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</si>
  <si>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</si>
  <si>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</si>
  <si>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</si>
  <si>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</si>
  <si>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</si>
  <si>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</si>
  <si>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</si>
  <si>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</si>
  <si>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</si>
  <si>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</si>
  <si>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</si>
  <si>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</si>
  <si>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</si>
  <si>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</si>
  <si>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</si>
  <si>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</si>
  <si>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</si>
  <si>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</si>
  <si>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</si>
  <si>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</si>
  <si>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</si>
  <si>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DIRECTOR   GENERAL                                                                                                                                                                                                                  C.P. JOSÉ LUIS CARPIO GUZMÁN</t>
  </si>
  <si>
    <t>TERRENO TURISTICO DE MEXICO, SA DE CV</t>
  </si>
  <si>
    <t>11310-0000-0001-0001</t>
  </si>
  <si>
    <t>EDENRED DE MEXICO, S.A. DE C.V.</t>
  </si>
  <si>
    <t>POR RECUPERAR EN EL SIGUEINTE MES</t>
  </si>
  <si>
    <t>12310-5810-0000-0000</t>
  </si>
  <si>
    <t>TERRENOS</t>
  </si>
  <si>
    <t>12330-0000-0000-0000</t>
  </si>
  <si>
    <t>EDIFICIOS NO RESIDENCIALES</t>
  </si>
  <si>
    <t>12390-0000-0000-0000</t>
  </si>
  <si>
    <t>OTROS BIENES INMUEBLES</t>
  </si>
  <si>
    <t>12410-5151-0001-0000</t>
  </si>
  <si>
    <t>EQUIPO DE COMPUTO</t>
  </si>
  <si>
    <t>12410-5191-0001-0000</t>
  </si>
  <si>
    <t>OTROS MOBILIARIO Y EQUIPOS DE ADMINISTRA</t>
  </si>
  <si>
    <t>12411-5111-0000-0000</t>
  </si>
  <si>
    <t>MUEBLES DE OFICINAS Y ESTANTERIA</t>
  </si>
  <si>
    <t>12419-5121-0000-0000</t>
  </si>
  <si>
    <t>MUEBLES, EXCEPTO DE OFICINA Y ESTANTERÍA</t>
  </si>
  <si>
    <t>12420-5211-0000-0000</t>
  </si>
  <si>
    <t>EQUIPOS Y APARATOS AUDIOVISUALES</t>
  </si>
  <si>
    <t>12423-5231-0000-0000</t>
  </si>
  <si>
    <t>CAMARAS FOTOGRAFICAS Y DE VIDEO</t>
  </si>
  <si>
    <t>12431-5321-0000-0000</t>
  </si>
  <si>
    <t>EQUIPO MEDICO Y DE LABORATORIO</t>
  </si>
  <si>
    <t>12432-5311-0000-0000</t>
  </si>
  <si>
    <t>EQUIPO MEDICO</t>
  </si>
  <si>
    <t>12441-5411-0001-0000</t>
  </si>
  <si>
    <t>VEHICULOS Y EQUIPO TERRESTRE</t>
  </si>
  <si>
    <t>12449-5491-0000-0000</t>
  </si>
  <si>
    <t>OTROS EQUIPOS DE TRANSPORTE</t>
  </si>
  <si>
    <t>12450-5511-0000-0000</t>
  </si>
  <si>
    <t>ARMAMENTO DE DEFENSA PUBLICA</t>
  </si>
  <si>
    <t>12465-5651-0000-0000</t>
  </si>
  <si>
    <t>EQUIPOS Y APARATOS DE COMUNICACION Y TEL</t>
  </si>
  <si>
    <t>12466-5661-0000-0000</t>
  </si>
  <si>
    <t>EQUIPOS DE GENERACIÓN ELÉCTRICA, APARATO</t>
  </si>
  <si>
    <t>12467-5671-0000-0000</t>
  </si>
  <si>
    <t>HERRAMIENTAS Y MAQUINAS-HERRAMIENTA</t>
  </si>
  <si>
    <t>12469-5691-0000-0000</t>
  </si>
  <si>
    <t>OTROS EQUIPOS</t>
  </si>
  <si>
    <t>12510-5911-0000-0000</t>
  </si>
  <si>
    <t>SOFWARE</t>
  </si>
  <si>
    <t>12522-5931-0001-0000</t>
  </si>
  <si>
    <t>MARCAS</t>
  </si>
  <si>
    <t>12540-5971-0000-0000</t>
  </si>
  <si>
    <t>LICENCIAS INFORMATICAS E INTELECTUALES</t>
  </si>
  <si>
    <t>LINEA RECTA</t>
  </si>
  <si>
    <t>BUEN ESTADO</t>
  </si>
  <si>
    <t>SE PAGA EN EL SIGUIENTE MES</t>
  </si>
  <si>
    <t>21171-0000-0000-0000</t>
  </si>
  <si>
    <t>RETENCIONES DE IMPUESTOS POR PAGAR A COR</t>
  </si>
  <si>
    <t>21171-0000-0001-0000</t>
  </si>
  <si>
    <t>I S R HONORARIOS</t>
  </si>
  <si>
    <t>21171-0000-0003-0000</t>
  </si>
  <si>
    <t>I S R ASIMILADOS</t>
  </si>
  <si>
    <t>21171-0000-0004-0000</t>
  </si>
  <si>
    <t>IMPUESTO CEDULAR HONORARIOS</t>
  </si>
  <si>
    <t>21171-0000-0007-0000</t>
  </si>
  <si>
    <t>ISPT</t>
  </si>
  <si>
    <t>21171-0000-0008-0000</t>
  </si>
  <si>
    <t>2 % NOMINAS</t>
  </si>
  <si>
    <t>21171-0000-0009-0000</t>
  </si>
  <si>
    <t>IVA RETENIDO</t>
  </si>
  <si>
    <t>21171-0000-0011-0000</t>
  </si>
  <si>
    <t>IVA TRASLADADO</t>
  </si>
  <si>
    <t>21172-0000-0000-0000</t>
  </si>
  <si>
    <t>RETENCIONES DE SEGURIDAD SOCIAL POR PAGA</t>
  </si>
  <si>
    <t>21172-0000-0002-0000</t>
  </si>
  <si>
    <t>CREDITOS INFONAVIT</t>
  </si>
  <si>
    <t>21172-0000-0004-0000</t>
  </si>
  <si>
    <t>ADEUDO INFONAVIT</t>
  </si>
  <si>
    <t>21172-0000-0005-0000</t>
  </si>
  <si>
    <t>CUOTAS IMSS</t>
  </si>
  <si>
    <t>PROVISIONES A CORTO PLAZO</t>
  </si>
  <si>
    <t>OTRAS PROVISIONES A CORTO PLAZO</t>
  </si>
  <si>
    <t>21790-0001-0000-0000</t>
  </si>
  <si>
    <t>GRATIFICACIÓN DE FIN DE AÑO</t>
  </si>
  <si>
    <t>21790-0002-0000-0000</t>
  </si>
  <si>
    <t>ESTIMULOS</t>
  </si>
  <si>
    <t>RECURSO MUNICIPAL</t>
  </si>
  <si>
    <t>RECURSO MUNICIPAL Y PROPIO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</si>
  <si>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</si>
  <si>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</si>
  <si>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</si>
  <si>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</si>
  <si>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</si>
  <si>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</si>
  <si>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11112-0000-0005-0000</t>
  </si>
  <si>
    <t>CAJA CHICA PREVENCION</t>
  </si>
  <si>
    <t>11121-0000-0001-0001</t>
  </si>
  <si>
    <t>BAJIO CHEQUES</t>
  </si>
  <si>
    <t>11121-0000-0001-0002</t>
  </si>
  <si>
    <t>BAJIO EJE</t>
  </si>
  <si>
    <t>11121-0000-0001-0004</t>
  </si>
  <si>
    <t>BANCO DEL BAJIO CTA. 137133910201</t>
  </si>
  <si>
    <t>11121-0000-0002-0001</t>
  </si>
  <si>
    <t>BANCOMER CTA 10770715</t>
  </si>
  <si>
    <t>Correspondiente del 01 de Enero al 31 de Diciembre de 2019</t>
  </si>
  <si>
    <t>OBSOLETO</t>
  </si>
  <si>
    <t>DEPRECIADO</t>
  </si>
  <si>
    <t>POR CAPACITACIONES Y PREVENCION</t>
  </si>
  <si>
    <t>SUBSIDIO MUNICIPAL</t>
  </si>
  <si>
    <t>GASTO OPERATIVO Y ADMINISTRATIVO</t>
  </si>
  <si>
    <t>RECONOCIMIENTO DE LA DEPRECIACION</t>
  </si>
  <si>
    <t>AHORRO OPERATIVO</t>
  </si>
  <si>
    <t>JUAN JOSE RAMIREZ BERNAL</t>
  </si>
  <si>
    <t>TOYOMOTORS SA DE CV</t>
  </si>
  <si>
    <t>EVA GOMEZ HERRERA</t>
  </si>
  <si>
    <t>APARATOS DEPORTIVOS</t>
  </si>
  <si>
    <t>12422-5221-0000-0000</t>
  </si>
  <si>
    <t>21290-0000-0001-0000</t>
  </si>
  <si>
    <t>PENSIONES ALIMENTICIAS</t>
  </si>
  <si>
    <t>21290-0000-0003-0000</t>
  </si>
  <si>
    <t>ACREEDORES DIVERSOS</t>
  </si>
  <si>
    <t>PATRONATO DE BOMBEROS DE LEON GTO.</t>
  </si>
  <si>
    <t>'11231-0000-0015-0000</t>
  </si>
  <si>
    <t>'11231-0000-0095-0000</t>
  </si>
  <si>
    <t>ELISEO RANGEL ALCANTAR</t>
  </si>
  <si>
    <t>'11231-0000-0096-0000</t>
  </si>
  <si>
    <t>'11231-0000-0117-0000</t>
  </si>
  <si>
    <t>ELEAZAR HERNANDEZ ALCANTAR</t>
  </si>
  <si>
    <t>'11231-0000-0128-0000</t>
  </si>
  <si>
    <t>'11231-0000-0159-0000</t>
  </si>
  <si>
    <t>'11231-0000-0167-0000</t>
  </si>
  <si>
    <t>LUIS FERNANDO RODRIGUEZ F</t>
  </si>
  <si>
    <t>'21290-0000-0003-0117</t>
  </si>
  <si>
    <t>APC MANUFACTURING S DE RL DE CV</t>
  </si>
  <si>
    <t>TESORERA                                                                                                                                                                                                                       MAESTRA ELBA GABRIELA FALCÓN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</si>
</sst>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5"/>
      <name val="Arial"/>
      <family val="2"/>
    </font>
    <font>
      <sz val="10"/>
      <color theme="1"/>
      <name val="Times New Roman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20" fillId="0" borderId="0" applyNumberFormat="0" applyFill="0" applyBorder="0" applyAlignment="0" applyProtection="0"/>
    <xf numFmtId="0" fontId="22" fillId="0" borderId="0"/>
    <xf numFmtId="43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</cellStyleXfs>
  <cellXfs count="24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0" fontId="14" fillId="0" borderId="0" xfId="8" applyFont="1" applyFill="1" applyAlignment="1">
      <alignment horizontal="center"/>
    </xf>
    <xf numFmtId="0" fontId="14" fillId="0" borderId="0" xfId="8" applyFont="1" applyFill="1"/>
    <xf numFmtId="4" fontId="14" fillId="0" borderId="0" xfId="8" applyNumberFormat="1" applyFont="1" applyFill="1"/>
    <xf numFmtId="0" fontId="14" fillId="0" borderId="0" xfId="8" applyFont="1" applyAlignment="1">
      <alignment wrapText="1"/>
    </xf>
    <xf numFmtId="9" fontId="14" fillId="0" borderId="0" xfId="15" applyFont="1"/>
    <xf numFmtId="9" fontId="14" fillId="0" borderId="0" xfId="15" applyFont="1" applyFill="1"/>
    <xf numFmtId="9" fontId="17" fillId="6" borderId="0" xfId="15" applyFont="1" applyFill="1"/>
    <xf numFmtId="9" fontId="18" fillId="7" borderId="0" xfId="15" applyFont="1" applyFill="1"/>
    <xf numFmtId="43" fontId="14" fillId="0" borderId="0" xfId="14" applyFont="1"/>
    <xf numFmtId="4" fontId="2" fillId="0" borderId="0" xfId="12" applyNumberFormat="1" applyFont="1"/>
    <xf numFmtId="0" fontId="2" fillId="0" borderId="0" xfId="12" applyFont="1" applyAlignment="1">
      <alignment horizontal="center"/>
    </xf>
    <xf numFmtId="0" fontId="2" fillId="0" borderId="0" xfId="12" applyFont="1"/>
    <xf numFmtId="9" fontId="2" fillId="0" borderId="0" xfId="12" applyNumberFormat="1" applyFont="1"/>
    <xf numFmtId="4" fontId="13" fillId="0" borderId="0" xfId="9" applyNumberFormat="1" applyFont="1"/>
    <xf numFmtId="4" fontId="14" fillId="0" borderId="0" xfId="9" applyNumberFormat="1" applyFont="1" applyFill="1"/>
    <xf numFmtId="0" fontId="13" fillId="0" borderId="0" xfId="8" applyFont="1"/>
    <xf numFmtId="4" fontId="13" fillId="0" borderId="0" xfId="8" applyNumberFormat="1" applyFont="1"/>
    <xf numFmtId="4" fontId="3" fillId="0" borderId="0" xfId="12" applyNumberFormat="1" applyFont="1" applyFill="1"/>
    <xf numFmtId="0" fontId="3" fillId="10" borderId="0" xfId="12" applyFont="1" applyFill="1" applyAlignment="1">
      <alignment horizontal="center" vertical="center"/>
    </xf>
    <xf numFmtId="0" fontId="3" fillId="10" borderId="0" xfId="12" applyFont="1" applyFill="1"/>
    <xf numFmtId="4" fontId="2" fillId="10" borderId="0" xfId="12" applyNumberFormat="1" applyFont="1" applyFill="1"/>
    <xf numFmtId="0" fontId="14" fillId="10" borderId="0" xfId="12" applyFont="1" applyFill="1"/>
    <xf numFmtId="0" fontId="3" fillId="10" borderId="0" xfId="12" applyFont="1" applyFill="1" applyAlignment="1">
      <alignment wrapText="1"/>
    </xf>
    <xf numFmtId="4" fontId="3" fillId="10" borderId="0" xfId="12" applyNumberFormat="1" applyFont="1" applyFill="1"/>
    <xf numFmtId="0" fontId="14" fillId="0" borderId="0" xfId="12" applyFont="1" applyAlignment="1">
      <alignment wrapText="1"/>
    </xf>
    <xf numFmtId="0" fontId="21" fillId="0" borderId="0" xfId="12" applyFont="1" applyAlignment="1">
      <alignment wrapText="1"/>
    </xf>
    <xf numFmtId="0" fontId="21" fillId="0" borderId="0" xfId="12" applyFont="1"/>
    <xf numFmtId="0" fontId="13" fillId="10" borderId="13" xfId="13" applyFont="1" applyFill="1" applyBorder="1" applyAlignment="1">
      <alignment vertical="center"/>
    </xf>
    <xf numFmtId="4" fontId="13" fillId="10" borderId="1" xfId="13" applyNumberFormat="1" applyFont="1" applyFill="1" applyBorder="1" applyAlignment="1">
      <alignment horizontal="right" vertical="center" wrapText="1" indent="1"/>
    </xf>
    <xf numFmtId="0" fontId="13" fillId="10" borderId="22" xfId="13" applyFont="1" applyFill="1" applyBorder="1" applyAlignment="1">
      <alignment vertical="center"/>
    </xf>
    <xf numFmtId="0" fontId="13" fillId="10" borderId="2" xfId="13" applyFont="1" applyFill="1" applyBorder="1" applyAlignment="1">
      <alignment vertical="center"/>
    </xf>
    <xf numFmtId="4" fontId="13" fillId="10" borderId="1" xfId="13" applyNumberFormat="1" applyFont="1" applyFill="1" applyBorder="1" applyAlignment="1">
      <alignment horizontal="right" vertical="center"/>
    </xf>
    <xf numFmtId="0" fontId="2" fillId="10" borderId="2" xfId="13" applyFont="1" applyFill="1" applyBorder="1" applyAlignment="1">
      <alignment vertical="center"/>
    </xf>
    <xf numFmtId="0" fontId="2" fillId="10" borderId="13" xfId="13" applyFont="1" applyFill="1" applyBorder="1" applyAlignment="1">
      <alignment vertical="center"/>
    </xf>
    <xf numFmtId="4" fontId="2" fillId="10" borderId="1" xfId="13" applyNumberFormat="1" applyFont="1" applyFill="1" applyBorder="1" applyAlignment="1">
      <alignment horizontal="right" vertical="center" wrapText="1" indent="1"/>
    </xf>
    <xf numFmtId="0" fontId="14" fillId="11" borderId="0" xfId="8" applyFont="1" applyFill="1" applyAlignment="1">
      <alignment horizontal="center"/>
    </xf>
    <xf numFmtId="0" fontId="14" fillId="11" borderId="0" xfId="8" applyFont="1" applyFill="1"/>
    <xf numFmtId="4" fontId="14" fillId="11" borderId="0" xfId="8" applyNumberFormat="1" applyFont="1" applyFill="1"/>
    <xf numFmtId="4" fontId="8" fillId="0" borderId="0" xfId="10" applyNumberFormat="1" applyFont="1"/>
    <xf numFmtId="0" fontId="8" fillId="0" borderId="0" xfId="10" applyFont="1" applyFill="1"/>
    <xf numFmtId="43" fontId="8" fillId="0" borderId="0" xfId="14" applyFont="1" applyFill="1"/>
    <xf numFmtId="0" fontId="13" fillId="0" borderId="0" xfId="9" applyFont="1" applyFill="1" applyAlignment="1">
      <alignment horizontal="center"/>
    </xf>
    <xf numFmtId="0" fontId="13" fillId="0" borderId="0" xfId="9" applyFont="1" applyFill="1"/>
    <xf numFmtId="4" fontId="8" fillId="0" borderId="0" xfId="10" applyNumberFormat="1" applyFont="1" applyFill="1"/>
    <xf numFmtId="0" fontId="14" fillId="0" borderId="0" xfId="9" applyFont="1" applyFill="1" applyAlignment="1">
      <alignment horizontal="center"/>
    </xf>
    <xf numFmtId="0" fontId="14" fillId="0" borderId="0" xfId="9" applyFont="1" applyFill="1"/>
    <xf numFmtId="4" fontId="3" fillId="0" borderId="1" xfId="13" applyNumberFormat="1" applyFont="1" applyFill="1" applyBorder="1" applyAlignment="1">
      <alignment horizontal="right" vertical="center" wrapText="1" indent="1"/>
    </xf>
    <xf numFmtId="0" fontId="14" fillId="12" borderId="0" xfId="8" applyFont="1" applyFill="1" applyAlignment="1">
      <alignment horizontal="center"/>
    </xf>
    <xf numFmtId="0" fontId="14" fillId="12" borderId="0" xfId="8" applyFont="1" applyFill="1"/>
    <xf numFmtId="4" fontId="14" fillId="12" borderId="0" xfId="8" applyNumberFormat="1" applyFont="1" applyFill="1"/>
    <xf numFmtId="0" fontId="13" fillId="12" borderId="0" xfId="8" applyFont="1" applyFill="1" applyAlignment="1">
      <alignment horizontal="center"/>
    </xf>
    <xf numFmtId="0" fontId="13" fillId="12" borderId="0" xfId="8" applyFont="1" applyFill="1"/>
    <xf numFmtId="4" fontId="13" fillId="12" borderId="0" xfId="8" applyNumberFormat="1" applyFont="1" applyFill="1"/>
    <xf numFmtId="9" fontId="14" fillId="12" borderId="0" xfId="15" applyFont="1" applyFill="1"/>
    <xf numFmtId="4" fontId="9" fillId="12" borderId="0" xfId="8" applyNumberFormat="1" applyFont="1" applyFill="1"/>
    <xf numFmtId="4" fontId="2" fillId="0" borderId="0" xfId="12" applyNumberFormat="1" applyFont="1" applyFill="1"/>
    <xf numFmtId="0" fontId="2" fillId="12" borderId="0" xfId="12" applyFont="1" applyFill="1" applyAlignment="1">
      <alignment horizontal="center"/>
    </xf>
    <xf numFmtId="0" fontId="2" fillId="12" borderId="0" xfId="12" applyFont="1" applyFill="1"/>
    <xf numFmtId="4" fontId="2" fillId="12" borderId="0" xfId="12" applyNumberFormat="1" applyFont="1" applyFill="1"/>
    <xf numFmtId="9" fontId="2" fillId="12" borderId="0" xfId="12" applyNumberFormat="1" applyFont="1" applyFill="1"/>
    <xf numFmtId="0" fontId="3" fillId="12" borderId="0" xfId="12" applyFont="1" applyFill="1"/>
    <xf numFmtId="0" fontId="21" fillId="12" borderId="0" xfId="12" applyFont="1" applyFill="1"/>
    <xf numFmtId="4" fontId="14" fillId="12" borderId="0" xfId="9" applyNumberFormat="1" applyFont="1" applyFill="1"/>
    <xf numFmtId="4" fontId="2" fillId="12" borderId="26" xfId="16" applyNumberFormat="1" applyFont="1" applyFill="1" applyBorder="1" applyAlignment="1" applyProtection="1">
      <alignment vertical="top" wrapText="1"/>
      <protection locked="0"/>
    </xf>
    <xf numFmtId="4" fontId="2" fillId="12" borderId="28" xfId="3" applyNumberFormat="1" applyFont="1" applyFill="1" applyBorder="1" applyProtection="1">
      <protection locked="0"/>
    </xf>
    <xf numFmtId="0" fontId="14" fillId="12" borderId="0" xfId="9" applyFont="1" applyFill="1" applyAlignment="1">
      <alignment horizontal="center"/>
    </xf>
    <xf numFmtId="0" fontId="14" fillId="12" borderId="0" xfId="9" applyFont="1" applyFill="1"/>
    <xf numFmtId="0" fontId="14" fillId="12" borderId="0" xfId="9" applyFont="1" applyFill="1" applyAlignment="1">
      <alignment wrapText="1"/>
    </xf>
    <xf numFmtId="0" fontId="13" fillId="12" borderId="0" xfId="9" applyFont="1" applyFill="1" applyAlignment="1">
      <alignment horizontal="center"/>
    </xf>
    <xf numFmtId="0" fontId="13" fillId="12" borderId="0" xfId="9" applyFont="1" applyFill="1"/>
    <xf numFmtId="4" fontId="13" fillId="12" borderId="0" xfId="9" applyNumberFormat="1" applyFont="1" applyFill="1"/>
    <xf numFmtId="0" fontId="9" fillId="12" borderId="0" xfId="8" applyFont="1" applyFill="1"/>
    <xf numFmtId="9" fontId="9" fillId="12" borderId="0" xfId="15" applyFont="1" applyFill="1"/>
    <xf numFmtId="4" fontId="3" fillId="0" borderId="0" xfId="8" applyNumberFormat="1" applyFont="1"/>
    <xf numFmtId="4" fontId="3" fillId="12" borderId="0" xfId="8" applyNumberFormat="1" applyFont="1" applyFill="1"/>
    <xf numFmtId="4" fontId="3" fillId="0" borderId="0" xfId="8" applyNumberFormat="1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23">
    <cellStyle name="Hipervínculo" xfId="11" builtinId="8"/>
    <cellStyle name="Hipervínculo 2" xfId="18" xr:uid="{00000000-0005-0000-0000-000001000000}"/>
    <cellStyle name="Millares" xfId="14" builtinId="3"/>
    <cellStyle name="Millares 2" xfId="1" xr:uid="{00000000-0005-0000-0000-000003000000}"/>
    <cellStyle name="Millares 2 2" xfId="16" xr:uid="{00000000-0005-0000-0000-000004000000}"/>
    <cellStyle name="Millares 3" xfId="20" xr:uid="{00000000-0005-0000-0000-000005000000}"/>
    <cellStyle name="Moneda 2" xfId="22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2 4" xfId="17" xr:uid="{00000000-0005-0000-0000-00000B000000}"/>
    <cellStyle name="Normal 3" xfId="8" xr:uid="{00000000-0005-0000-0000-00000C000000}"/>
    <cellStyle name="Normal 3 2" xfId="10" xr:uid="{00000000-0005-0000-0000-00000D000000}"/>
    <cellStyle name="Normal 3 2 2" xfId="13" xr:uid="{00000000-0005-0000-0000-00000E000000}"/>
    <cellStyle name="Normal 3 3" xfId="12" xr:uid="{00000000-0005-0000-0000-00000F000000}"/>
    <cellStyle name="Normal 3 4" xfId="19" xr:uid="{00000000-0005-0000-0000-000010000000}"/>
    <cellStyle name="Normal 4" xfId="4" xr:uid="{00000000-0005-0000-0000-000011000000}"/>
    <cellStyle name="Normal 4 2" xfId="21" xr:uid="{00000000-0005-0000-0000-000012000000}"/>
    <cellStyle name="Normal 5" xfId="5" xr:uid="{00000000-0005-0000-0000-000013000000}"/>
    <cellStyle name="Normal 56" xfId="6" xr:uid="{00000000-0005-0000-0000-000014000000}"/>
    <cellStyle name="Porcentaje" xfId="15" builtinId="5"/>
    <cellStyle name="Porcentaje 2" xfId="7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E52"/>
  <sheetViews>
    <sheetView tabSelected="1" zoomScaleNormal="100" zoomScaleSheetLayoutView="100" workbookViewId="0">
      <pane ySplit="4" topLeftCell="A44" activePane="bottomLeft" state="frozen"/>
      <selection activeCell="A14" sqref="A14:B14"/>
      <selection pane="bottomLeft" activeCell="G49" sqref="G49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217" t="s">
        <v>763</v>
      </c>
      <c r="B1" s="217"/>
      <c r="C1" s="58"/>
      <c r="D1" s="55" t="s">
        <v>222</v>
      </c>
      <c r="E1" s="56">
        <v>2019</v>
      </c>
    </row>
    <row r="2" spans="1:5" ht="18.95" customHeight="1" x14ac:dyDescent="0.2">
      <c r="A2" s="218" t="s">
        <v>532</v>
      </c>
      <c r="B2" s="218"/>
      <c r="C2" s="77"/>
      <c r="D2" s="55" t="s">
        <v>224</v>
      </c>
      <c r="E2" s="58" t="s">
        <v>225</v>
      </c>
    </row>
    <row r="3" spans="1:5" ht="18.95" customHeight="1" x14ac:dyDescent="0.2">
      <c r="A3" s="219" t="s">
        <v>746</v>
      </c>
      <c r="B3" s="219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618</v>
      </c>
      <c r="B23" s="85" t="s">
        <v>336</v>
      </c>
    </row>
    <row r="24" spans="1:2" x14ac:dyDescent="0.2">
      <c r="A24" s="84" t="s">
        <v>619</v>
      </c>
      <c r="B24" s="85" t="s">
        <v>621</v>
      </c>
    </row>
    <row r="25" spans="1:2" x14ac:dyDescent="0.2">
      <c r="A25" s="84" t="s">
        <v>620</v>
      </c>
      <c r="B25" s="85" t="s">
        <v>616</v>
      </c>
    </row>
    <row r="26" spans="1:2" x14ac:dyDescent="0.2">
      <c r="A26" s="84" t="s">
        <v>622</v>
      </c>
      <c r="B26" s="85" t="s">
        <v>390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  <row r="42" spans="1:2" x14ac:dyDescent="0.2">
      <c r="B42" s="137" t="s">
        <v>645</v>
      </c>
    </row>
    <row r="43" spans="1:2" x14ac:dyDescent="0.2">
      <c r="B43" s="138"/>
    </row>
    <row r="44" spans="1:2" x14ac:dyDescent="0.2">
      <c r="B44" s="138" t="s">
        <v>646</v>
      </c>
    </row>
    <row r="45" spans="1:2" ht="22.5" x14ac:dyDescent="0.2">
      <c r="B45" s="139" t="s">
        <v>647</v>
      </c>
    </row>
    <row r="46" spans="1:2" x14ac:dyDescent="0.2">
      <c r="B46" s="140"/>
    </row>
    <row r="47" spans="1:2" x14ac:dyDescent="0.2">
      <c r="B47" s="138" t="s">
        <v>646</v>
      </c>
    </row>
    <row r="48" spans="1:2" ht="22.5" x14ac:dyDescent="0.2">
      <c r="B48" s="139" t="s">
        <v>648</v>
      </c>
    </row>
    <row r="49" spans="2:2" x14ac:dyDescent="0.2">
      <c r="B49" s="140"/>
    </row>
    <row r="50" spans="2:2" x14ac:dyDescent="0.2">
      <c r="B50" s="140"/>
    </row>
    <row r="51" spans="2:2" x14ac:dyDescent="0.2">
      <c r="B51" s="138" t="s">
        <v>646</v>
      </c>
    </row>
    <row r="52" spans="2:2" ht="22.5" x14ac:dyDescent="0.2">
      <c r="B52" s="139" t="s">
        <v>776</v>
      </c>
    </row>
  </sheetData>
  <sheetProtection formatCells="0" formatColumns="0" formatRows="0" autoFilter="0" pivotTables="0"/>
  <protectedRanges>
    <protectedRange sqref="B42" name="Rango1_2_1_1_1_1_2_1_5"/>
    <protectedRange sqref="B44:B45 B47:B48 B51:B52" name="Rango1_1_1_2_1_5"/>
  </protectedRanges>
  <mergeCells count="3">
    <mergeCell ref="A1:B1"/>
    <mergeCell ref="A2:B2"/>
    <mergeCell ref="A3:B3"/>
  </mergeCells>
  <dataValidations disablePrompts="1"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00000000-0004-0000-0000-00001A000000}"/>
    <hyperlink ref="B34" location="Conciliacion_Ig!B4" display="CONCILIACIÓN ENTRE LOS INGRESOS PRESUPUESTARIOS Y CONTABLES" xr:uid="{00000000-0004-0000-0000-00001B000000}"/>
    <hyperlink ref="B35" location="Conciliacion_Eg!B4" display="CONCILIACIÓN ENTRE LOS EGRESOS PRESUPUESTARIOS Y LOS GASTOS CONTABLES" xr:uid="{00000000-0004-0000-0000-00001C000000}"/>
    <hyperlink ref="B10" location="ESF!A13" display="CONTRIBUCIONES POR RECUPERAR" xr:uid="{00000000-0004-0000-0000-00001D000000}"/>
    <hyperlink ref="A10" location="ESF!A13" display="ESF-02" xr:uid="{00000000-0004-0000-0000-00001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C20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223" t="s">
        <v>763</v>
      </c>
      <c r="B1" s="224"/>
      <c r="C1" s="225"/>
    </row>
    <row r="2" spans="1:3" s="78" customFormat="1" ht="18" customHeight="1" x14ac:dyDescent="0.25">
      <c r="A2" s="226" t="s">
        <v>529</v>
      </c>
      <c r="B2" s="227"/>
      <c r="C2" s="228"/>
    </row>
    <row r="3" spans="1:3" s="78" customFormat="1" ht="18" customHeight="1" x14ac:dyDescent="0.25">
      <c r="A3" s="226" t="s">
        <v>746</v>
      </c>
      <c r="B3" s="227"/>
      <c r="C3" s="228"/>
    </row>
    <row r="4" spans="1:3" s="80" customFormat="1" ht="18" customHeight="1" x14ac:dyDescent="0.2">
      <c r="A4" s="229" t="s">
        <v>525</v>
      </c>
      <c r="B4" s="230"/>
      <c r="C4" s="231"/>
    </row>
    <row r="5" spans="1:3" x14ac:dyDescent="0.2">
      <c r="A5" s="95" t="s">
        <v>565</v>
      </c>
      <c r="B5" s="95"/>
      <c r="C5" s="96">
        <v>82619279.050000012</v>
      </c>
    </row>
    <row r="6" spans="1:3" x14ac:dyDescent="0.2">
      <c r="A6" s="97"/>
      <c r="B6" s="98"/>
      <c r="C6" s="99"/>
    </row>
    <row r="7" spans="1:3" x14ac:dyDescent="0.2">
      <c r="A7" s="108" t="s">
        <v>566</v>
      </c>
      <c r="B7" s="108"/>
      <c r="C7" s="100">
        <f>SUM(C8:C13)</f>
        <v>0</v>
      </c>
    </row>
    <row r="8" spans="1:3" x14ac:dyDescent="0.2">
      <c r="A8" s="116" t="s">
        <v>567</v>
      </c>
      <c r="B8" s="115" t="s">
        <v>374</v>
      </c>
      <c r="C8" s="101">
        <v>0</v>
      </c>
    </row>
    <row r="9" spans="1:3" x14ac:dyDescent="0.2">
      <c r="A9" s="102" t="s">
        <v>568</v>
      </c>
      <c r="B9" s="103" t="s">
        <v>577</v>
      </c>
      <c r="C9" s="101">
        <v>0</v>
      </c>
    </row>
    <row r="10" spans="1:3" x14ac:dyDescent="0.2">
      <c r="A10" s="102" t="s">
        <v>569</v>
      </c>
      <c r="B10" s="103" t="s">
        <v>382</v>
      </c>
      <c r="C10" s="101">
        <v>0</v>
      </c>
    </row>
    <row r="11" spans="1:3" x14ac:dyDescent="0.2">
      <c r="A11" s="102" t="s">
        <v>570</v>
      </c>
      <c r="B11" s="103" t="s">
        <v>383</v>
      </c>
      <c r="C11" s="101">
        <v>0</v>
      </c>
    </row>
    <row r="12" spans="1:3" x14ac:dyDescent="0.2">
      <c r="A12" s="102" t="s">
        <v>571</v>
      </c>
      <c r="B12" s="103" t="s">
        <v>384</v>
      </c>
      <c r="C12" s="101">
        <v>0</v>
      </c>
    </row>
    <row r="13" spans="1:3" x14ac:dyDescent="0.2">
      <c r="A13" s="104" t="s">
        <v>572</v>
      </c>
      <c r="B13" s="105" t="s">
        <v>573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576</v>
      </c>
      <c r="C16" s="101">
        <v>0</v>
      </c>
    </row>
    <row r="17" spans="1:3" x14ac:dyDescent="0.2">
      <c r="A17" s="110">
        <v>3.2</v>
      </c>
      <c r="B17" s="103" t="s">
        <v>574</v>
      </c>
      <c r="C17" s="101">
        <v>0</v>
      </c>
    </row>
    <row r="18" spans="1:3" x14ac:dyDescent="0.2">
      <c r="A18" s="110">
        <v>3.3</v>
      </c>
      <c r="B18" s="105" t="s">
        <v>575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82619279.050000012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J40"/>
  <sheetViews>
    <sheetView showGridLines="0" topLeftCell="A25" workbookViewId="0">
      <selection activeCell="A4" sqref="A4:C4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10" s="81" customFormat="1" ht="18.95" customHeight="1" x14ac:dyDescent="0.25">
      <c r="A1" s="232" t="s">
        <v>763</v>
      </c>
      <c r="B1" s="233"/>
      <c r="C1" s="234"/>
    </row>
    <row r="2" spans="1:10" s="81" customFormat="1" ht="18.95" customHeight="1" x14ac:dyDescent="0.25">
      <c r="A2" s="235" t="s">
        <v>530</v>
      </c>
      <c r="B2" s="236"/>
      <c r="C2" s="237"/>
    </row>
    <row r="3" spans="1:10" s="81" customFormat="1" ht="18.95" customHeight="1" x14ac:dyDescent="0.25">
      <c r="A3" s="235" t="s">
        <v>746</v>
      </c>
      <c r="B3" s="236"/>
      <c r="C3" s="237"/>
    </row>
    <row r="4" spans="1:10" x14ac:dyDescent="0.2">
      <c r="A4" s="229" t="s">
        <v>525</v>
      </c>
      <c r="B4" s="230"/>
      <c r="C4" s="231"/>
    </row>
    <row r="5" spans="1:10" x14ac:dyDescent="0.2">
      <c r="A5" s="170" t="s">
        <v>578</v>
      </c>
      <c r="B5" s="171"/>
      <c r="C5" s="172">
        <v>74707542.769999981</v>
      </c>
    </row>
    <row r="6" spans="1:10" x14ac:dyDescent="0.2">
      <c r="A6" s="118"/>
      <c r="B6" s="98"/>
      <c r="C6" s="119"/>
      <c r="D6" s="180"/>
      <c r="E6" s="180"/>
      <c r="F6" s="180"/>
      <c r="G6" s="180"/>
      <c r="H6" s="180"/>
      <c r="I6" s="180"/>
      <c r="J6" s="180"/>
    </row>
    <row r="7" spans="1:10" x14ac:dyDescent="0.2">
      <c r="A7" s="171" t="s">
        <v>579</v>
      </c>
      <c r="B7" s="168"/>
      <c r="C7" s="169">
        <f>SUM(C8:C28)</f>
        <v>6223919.7999999998</v>
      </c>
      <c r="D7" s="181"/>
      <c r="E7" s="182"/>
      <c r="F7" s="183"/>
      <c r="G7" s="180"/>
      <c r="H7" s="180"/>
      <c r="I7" s="184"/>
      <c r="J7" s="180"/>
    </row>
    <row r="8" spans="1:10" x14ac:dyDescent="0.2">
      <c r="A8" s="122">
        <v>2.1</v>
      </c>
      <c r="B8" s="123" t="s">
        <v>402</v>
      </c>
      <c r="C8" s="124">
        <v>0</v>
      </c>
      <c r="D8" s="180"/>
      <c r="E8" s="180"/>
      <c r="F8" s="180"/>
      <c r="G8" s="180"/>
      <c r="H8" s="180"/>
      <c r="I8" s="180"/>
      <c r="J8" s="180"/>
    </row>
    <row r="9" spans="1:10" x14ac:dyDescent="0.2">
      <c r="A9" s="122">
        <v>2.2000000000000002</v>
      </c>
      <c r="B9" s="123" t="s">
        <v>399</v>
      </c>
      <c r="C9" s="124">
        <v>0</v>
      </c>
      <c r="D9" s="180"/>
      <c r="E9" s="180"/>
      <c r="F9" s="180"/>
      <c r="G9" s="180"/>
      <c r="H9" s="180"/>
      <c r="I9" s="180"/>
      <c r="J9" s="180"/>
    </row>
    <row r="10" spans="1:10" x14ac:dyDescent="0.2">
      <c r="A10" s="128">
        <v>2.2999999999999998</v>
      </c>
      <c r="B10" s="117" t="s">
        <v>268</v>
      </c>
      <c r="C10" s="187">
        <v>241336.65999999997</v>
      </c>
      <c r="D10" s="180"/>
      <c r="E10" s="182"/>
      <c r="F10" s="183"/>
      <c r="G10" s="180"/>
      <c r="H10" s="180"/>
      <c r="I10" s="184"/>
      <c r="J10" s="180"/>
    </row>
    <row r="11" spans="1:10" x14ac:dyDescent="0.2">
      <c r="A11" s="128">
        <v>2.4</v>
      </c>
      <c r="B11" s="117" t="s">
        <v>269</v>
      </c>
      <c r="C11" s="187">
        <v>11894.83</v>
      </c>
      <c r="D11" s="180"/>
      <c r="E11" s="182"/>
      <c r="F11" s="183"/>
      <c r="G11" s="180"/>
      <c r="H11" s="180"/>
      <c r="I11" s="184"/>
      <c r="J11" s="180"/>
    </row>
    <row r="12" spans="1:10" x14ac:dyDescent="0.2">
      <c r="A12" s="128">
        <v>2.5</v>
      </c>
      <c r="B12" s="117" t="s">
        <v>270</v>
      </c>
      <c r="C12" s="187">
        <v>182791.65000000002</v>
      </c>
      <c r="D12" s="180"/>
      <c r="E12" s="182"/>
      <c r="F12" s="183"/>
      <c r="G12" s="180"/>
      <c r="H12" s="180"/>
      <c r="I12" s="184"/>
      <c r="J12" s="180"/>
    </row>
    <row r="13" spans="1:10" x14ac:dyDescent="0.2">
      <c r="A13" s="128">
        <v>2.6</v>
      </c>
      <c r="B13" s="117" t="s">
        <v>271</v>
      </c>
      <c r="C13" s="187">
        <v>4737163.76</v>
      </c>
      <c r="D13" s="180"/>
      <c r="E13" s="182"/>
      <c r="F13" s="183"/>
      <c r="G13" s="180"/>
      <c r="H13" s="180"/>
      <c r="I13" s="184"/>
      <c r="J13" s="180"/>
    </row>
    <row r="14" spans="1:10" x14ac:dyDescent="0.2">
      <c r="A14" s="128">
        <v>2.7</v>
      </c>
      <c r="B14" s="117" t="s">
        <v>272</v>
      </c>
      <c r="C14" s="124">
        <v>829077.27</v>
      </c>
      <c r="D14" s="180"/>
      <c r="E14" s="182"/>
      <c r="F14" s="183"/>
      <c r="G14" s="180"/>
      <c r="H14" s="180"/>
      <c r="I14" s="184"/>
      <c r="J14" s="180"/>
    </row>
    <row r="15" spans="1:10" x14ac:dyDescent="0.2">
      <c r="A15" s="128">
        <v>2.8</v>
      </c>
      <c r="B15" s="117" t="s">
        <v>273</v>
      </c>
      <c r="C15" s="124">
        <v>95908</v>
      </c>
      <c r="D15" s="180"/>
      <c r="E15" s="182"/>
      <c r="F15" s="183"/>
      <c r="G15" s="180"/>
      <c r="H15" s="180"/>
      <c r="I15" s="184"/>
      <c r="J15" s="180"/>
    </row>
    <row r="16" spans="1:10" x14ac:dyDescent="0.2">
      <c r="A16" s="128">
        <v>2.9</v>
      </c>
      <c r="B16" s="117" t="s">
        <v>275</v>
      </c>
      <c r="C16" s="124">
        <v>0</v>
      </c>
      <c r="D16" s="180"/>
      <c r="E16" s="182"/>
      <c r="F16" s="183"/>
      <c r="G16" s="180"/>
      <c r="H16" s="180"/>
      <c r="I16" s="184"/>
      <c r="J16" s="180"/>
    </row>
    <row r="17" spans="1:10" x14ac:dyDescent="0.2">
      <c r="A17" s="128" t="s">
        <v>580</v>
      </c>
      <c r="B17" s="117" t="s">
        <v>581</v>
      </c>
      <c r="C17" s="124">
        <v>0</v>
      </c>
      <c r="D17" s="180"/>
      <c r="E17" s="182"/>
      <c r="F17" s="183"/>
      <c r="G17" s="180"/>
      <c r="H17" s="180"/>
      <c r="I17" s="184"/>
      <c r="J17" s="180"/>
    </row>
    <row r="18" spans="1:10" x14ac:dyDescent="0.2">
      <c r="A18" s="128" t="s">
        <v>610</v>
      </c>
      <c r="B18" s="117" t="s">
        <v>277</v>
      </c>
      <c r="C18" s="124">
        <v>125747.63</v>
      </c>
      <c r="D18" s="180"/>
      <c r="E18" s="185"/>
      <c r="F18" s="186"/>
      <c r="G18" s="180"/>
      <c r="H18" s="180"/>
      <c r="I18" s="184"/>
      <c r="J18" s="180"/>
    </row>
    <row r="19" spans="1:10" x14ac:dyDescent="0.2">
      <c r="A19" s="128" t="s">
        <v>611</v>
      </c>
      <c r="B19" s="117" t="s">
        <v>582</v>
      </c>
      <c r="C19" s="124">
        <v>0</v>
      </c>
      <c r="D19" s="180"/>
      <c r="E19" s="182"/>
      <c r="F19" s="183"/>
      <c r="G19" s="180"/>
      <c r="H19" s="180"/>
      <c r="I19" s="184"/>
      <c r="J19" s="180"/>
    </row>
    <row r="20" spans="1:10" x14ac:dyDescent="0.2">
      <c r="A20" s="128" t="s">
        <v>612</v>
      </c>
      <c r="B20" s="117" t="s">
        <v>583</v>
      </c>
      <c r="C20" s="124">
        <v>0</v>
      </c>
      <c r="D20" s="180"/>
      <c r="E20" s="180"/>
      <c r="F20" s="180"/>
      <c r="G20" s="180"/>
      <c r="H20" s="180"/>
      <c r="I20" s="184"/>
      <c r="J20" s="180"/>
    </row>
    <row r="21" spans="1:10" x14ac:dyDescent="0.2">
      <c r="A21" s="128" t="s">
        <v>613</v>
      </c>
      <c r="B21" s="117" t="s">
        <v>584</v>
      </c>
      <c r="C21" s="124">
        <v>0</v>
      </c>
      <c r="D21" s="180"/>
      <c r="E21" s="180"/>
      <c r="F21" s="180"/>
      <c r="G21" s="180"/>
      <c r="H21" s="180"/>
      <c r="I21" s="180"/>
      <c r="J21" s="180"/>
    </row>
    <row r="22" spans="1:10" x14ac:dyDescent="0.2">
      <c r="A22" s="128" t="s">
        <v>585</v>
      </c>
      <c r="B22" s="117" t="s">
        <v>586</v>
      </c>
      <c r="C22" s="124">
        <v>0</v>
      </c>
    </row>
    <row r="23" spans="1:10" x14ac:dyDescent="0.2">
      <c r="A23" s="128" t="s">
        <v>587</v>
      </c>
      <c r="B23" s="117" t="s">
        <v>588</v>
      </c>
      <c r="C23" s="124">
        <v>0</v>
      </c>
    </row>
    <row r="24" spans="1:10" x14ac:dyDescent="0.2">
      <c r="A24" s="128" t="s">
        <v>589</v>
      </c>
      <c r="B24" s="117" t="s">
        <v>590</v>
      </c>
      <c r="C24" s="124">
        <v>0</v>
      </c>
    </row>
    <row r="25" spans="1:10" x14ac:dyDescent="0.2">
      <c r="A25" s="128" t="s">
        <v>591</v>
      </c>
      <c r="B25" s="117" t="s">
        <v>592</v>
      </c>
      <c r="C25" s="124">
        <v>0</v>
      </c>
    </row>
    <row r="26" spans="1:10" x14ac:dyDescent="0.2">
      <c r="A26" s="128" t="s">
        <v>593</v>
      </c>
      <c r="B26" s="117" t="s">
        <v>594</v>
      </c>
      <c r="C26" s="124">
        <v>0</v>
      </c>
    </row>
    <row r="27" spans="1:10" x14ac:dyDescent="0.2">
      <c r="A27" s="128" t="s">
        <v>595</v>
      </c>
      <c r="B27" s="117" t="s">
        <v>596</v>
      </c>
      <c r="C27" s="124">
        <v>0</v>
      </c>
    </row>
    <row r="28" spans="1:10" x14ac:dyDescent="0.2">
      <c r="A28" s="128" t="s">
        <v>597</v>
      </c>
      <c r="B28" s="123" t="s">
        <v>598</v>
      </c>
      <c r="C28" s="124">
        <v>0</v>
      </c>
    </row>
    <row r="29" spans="1:10" x14ac:dyDescent="0.2">
      <c r="A29" s="129"/>
      <c r="B29" s="125"/>
      <c r="C29" s="126"/>
    </row>
    <row r="30" spans="1:10" x14ac:dyDescent="0.2">
      <c r="A30" s="173" t="s">
        <v>599</v>
      </c>
      <c r="B30" s="174"/>
      <c r="C30" s="175">
        <f>SUM(C31:C37)</f>
        <v>3584094.22</v>
      </c>
    </row>
    <row r="31" spans="1:10" x14ac:dyDescent="0.2">
      <c r="A31" s="128" t="s">
        <v>600</v>
      </c>
      <c r="B31" s="117" t="s">
        <v>471</v>
      </c>
      <c r="C31" s="124">
        <v>3584094.22</v>
      </c>
    </row>
    <row r="32" spans="1:10" x14ac:dyDescent="0.2">
      <c r="A32" s="128" t="s">
        <v>601</v>
      </c>
      <c r="B32" s="117" t="s">
        <v>113</v>
      </c>
      <c r="C32" s="124">
        <v>0</v>
      </c>
    </row>
    <row r="33" spans="1:3" x14ac:dyDescent="0.2">
      <c r="A33" s="128" t="s">
        <v>602</v>
      </c>
      <c r="B33" s="117" t="s">
        <v>481</v>
      </c>
      <c r="C33" s="124">
        <v>0</v>
      </c>
    </row>
    <row r="34" spans="1:3" x14ac:dyDescent="0.2">
      <c r="A34" s="128" t="s">
        <v>603</v>
      </c>
      <c r="B34" s="117" t="s">
        <v>604</v>
      </c>
      <c r="C34" s="124">
        <v>0</v>
      </c>
    </row>
    <row r="35" spans="1:3" x14ac:dyDescent="0.2">
      <c r="A35" s="128" t="s">
        <v>605</v>
      </c>
      <c r="B35" s="117" t="s">
        <v>606</v>
      </c>
      <c r="C35" s="124">
        <v>0</v>
      </c>
    </row>
    <row r="36" spans="1:3" x14ac:dyDescent="0.2">
      <c r="A36" s="128" t="s">
        <v>607</v>
      </c>
      <c r="B36" s="117" t="s">
        <v>489</v>
      </c>
      <c r="C36" s="124">
        <v>0</v>
      </c>
    </row>
    <row r="37" spans="1:3" x14ac:dyDescent="0.2">
      <c r="A37" s="128" t="s">
        <v>608</v>
      </c>
      <c r="B37" s="123" t="s">
        <v>609</v>
      </c>
      <c r="C37" s="127">
        <v>0</v>
      </c>
    </row>
    <row r="38" spans="1:3" x14ac:dyDescent="0.2">
      <c r="A38" s="118"/>
      <c r="B38" s="120"/>
      <c r="C38" s="121"/>
    </row>
    <row r="39" spans="1:3" x14ac:dyDescent="0.2">
      <c r="A39" s="171" t="s">
        <v>117</v>
      </c>
      <c r="B39" s="171"/>
      <c r="C39" s="169">
        <f>C5-C7+C30</f>
        <v>72067717.189999983</v>
      </c>
    </row>
    <row r="40" spans="1:3" x14ac:dyDescent="0.2">
      <c r="C40" s="179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J47"/>
  <sheetViews>
    <sheetView topLeftCell="A37" workbookViewId="0">
      <selection activeCell="G36" sqref="G36:G47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customWidth="1"/>
    <col min="4" max="5" width="23.7109375" style="70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222" t="str">
        <f>'Notas a los Edos Financieros'!A1</f>
        <v>PATRONATO DE BOMBEROS DE LEON GTO.</v>
      </c>
      <c r="B1" s="238"/>
      <c r="C1" s="238"/>
      <c r="D1" s="238"/>
      <c r="E1" s="238"/>
      <c r="F1" s="238"/>
      <c r="G1" s="68" t="s">
        <v>222</v>
      </c>
      <c r="H1" s="69">
        <f>'Notas a los Edos Financieros'!E1</f>
        <v>2019</v>
      </c>
    </row>
    <row r="2" spans="1:10" ht="18.95" customHeight="1" x14ac:dyDescent="0.2">
      <c r="A2" s="222" t="s">
        <v>531</v>
      </c>
      <c r="B2" s="238"/>
      <c r="C2" s="238"/>
      <c r="D2" s="238"/>
      <c r="E2" s="238"/>
      <c r="F2" s="238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239" t="str">
        <f>'Notas a los Edos Financieros'!A3</f>
        <v>Correspondiente del 01 de Enero al 31 de Diciembre de 2019</v>
      </c>
      <c r="B3" s="240"/>
      <c r="C3" s="240"/>
      <c r="D3" s="240"/>
      <c r="E3" s="240"/>
      <c r="F3" s="240"/>
      <c r="G3" s="68" t="s">
        <v>226</v>
      </c>
      <c r="H3" s="69">
        <f>'Notas a los Edos Financieros'!E3</f>
        <v>1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526</v>
      </c>
      <c r="C7" s="73" t="s">
        <v>204</v>
      </c>
      <c r="D7" s="73" t="s">
        <v>527</v>
      </c>
      <c r="E7" s="73" t="s">
        <v>528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62401699</v>
      </c>
      <c r="E36" s="75">
        <v>0</v>
      </c>
      <c r="F36" s="75">
        <v>62401699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88054650.379999995</v>
      </c>
      <c r="E37" s="75">
        <v>88054643.969999999</v>
      </c>
      <c r="F37" s="75">
        <v>-6.41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25652944.969999999</v>
      </c>
      <c r="E38" s="75">
        <v>5435371.3300000001</v>
      </c>
      <c r="F38" s="75">
        <v>-20217573.640000001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82619279.049999997</v>
      </c>
      <c r="E39" s="75">
        <v>82619279.049999997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82619279.049999997</v>
      </c>
      <c r="F40" s="75">
        <v>82619279.049999997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62401699</v>
      </c>
      <c r="F41" s="75">
        <v>62401699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178555139.81</v>
      </c>
      <c r="E42" s="75">
        <v>170643409.94</v>
      </c>
      <c r="F42" s="75">
        <v>7911729.8700000001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95935867.170000002</v>
      </c>
      <c r="E43" s="75">
        <v>116153440.81</v>
      </c>
      <c r="F43" s="75">
        <v>-20217573.640000001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74707542.769999996</v>
      </c>
      <c r="E44" s="75">
        <v>74707542.769999996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74707542.769999996</v>
      </c>
      <c r="E45" s="75">
        <v>74707542.769999996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74707542.769999996</v>
      </c>
      <c r="E46" s="75">
        <v>74707542.769999996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74707542.769999996</v>
      </c>
      <c r="E47" s="75">
        <v>0</v>
      </c>
      <c r="F47" s="75">
        <v>74707542.769999996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H47"/>
  <sheetViews>
    <sheetView showGridLines="0" topLeftCell="A31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241" t="s">
        <v>37</v>
      </c>
      <c r="B5" s="241"/>
      <c r="C5" s="241"/>
      <c r="D5" s="241"/>
      <c r="E5" s="24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34" t="s">
        <v>640</v>
      </c>
      <c r="B10" s="242" t="s">
        <v>39</v>
      </c>
      <c r="C10" s="242"/>
      <c r="D10" s="242"/>
      <c r="E10" s="242"/>
    </row>
    <row r="11" spans="1:8" s="7" customFormat="1" ht="12.95" customHeight="1" x14ac:dyDescent="0.2">
      <c r="A11" s="135" t="s">
        <v>641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35" t="s">
        <v>642</v>
      </c>
      <c r="B12" s="242" t="s">
        <v>41</v>
      </c>
      <c r="C12" s="242"/>
      <c r="D12" s="242"/>
      <c r="E12" s="242"/>
    </row>
    <row r="13" spans="1:8" s="7" customFormat="1" ht="26.1" customHeight="1" x14ac:dyDescent="0.2">
      <c r="A13" s="135" t="s">
        <v>643</v>
      </c>
      <c r="B13" s="242" t="s">
        <v>42</v>
      </c>
      <c r="C13" s="242"/>
      <c r="D13" s="242"/>
      <c r="E13" s="24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34" t="s">
        <v>644</v>
      </c>
      <c r="B15" s="23" t="s">
        <v>43</v>
      </c>
    </row>
    <row r="16" spans="1:8" s="7" customFormat="1" ht="12.95" customHeight="1" x14ac:dyDescent="0.2">
      <c r="A16" s="135" t="s">
        <v>639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36" t="s">
        <v>637</v>
      </c>
    </row>
    <row r="20" spans="1:8" s="7" customFormat="1" ht="12.95" customHeight="1" x14ac:dyDescent="0.2">
      <c r="A20" s="136" t="s">
        <v>638</v>
      </c>
    </row>
    <row r="21" spans="1:8" s="7" customFormat="1" x14ac:dyDescent="0.2">
      <c r="A21" s="9"/>
    </row>
    <row r="22" spans="1:8" s="7" customFormat="1" x14ac:dyDescent="0.2">
      <c r="A22" s="9" t="s">
        <v>560</v>
      </c>
      <c r="B22" s="9"/>
      <c r="C22" s="9"/>
      <c r="D22" s="9"/>
    </row>
    <row r="23" spans="1:8" s="7" customFormat="1" x14ac:dyDescent="0.2">
      <c r="A23" s="9" t="s">
        <v>561</v>
      </c>
      <c r="B23" s="9"/>
      <c r="C23" s="9"/>
      <c r="D23" s="9"/>
    </row>
    <row r="24" spans="1:8" s="7" customFormat="1" x14ac:dyDescent="0.2">
      <c r="A24" s="9" t="s">
        <v>562</v>
      </c>
      <c r="B24" s="9"/>
      <c r="C24" s="9"/>
      <c r="D24" s="9"/>
    </row>
    <row r="25" spans="1:8" s="7" customFormat="1" x14ac:dyDescent="0.2">
      <c r="A25" s="9" t="s">
        <v>563</v>
      </c>
      <c r="B25" s="9"/>
      <c r="C25" s="9"/>
      <c r="D25" s="9"/>
    </row>
    <row r="26" spans="1:8" s="7" customFormat="1" x14ac:dyDescent="0.2">
      <c r="A26" s="9" t="s">
        <v>564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243" t="s">
        <v>45</v>
      </c>
      <c r="C31" s="243"/>
      <c r="D31" s="243"/>
      <c r="E31" s="243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187"/>
  <sheetViews>
    <sheetView topLeftCell="B154" zoomScale="106" zoomScaleNormal="106" workbookViewId="0">
      <selection activeCell="F71" sqref="F71"/>
    </sheetView>
  </sheetViews>
  <sheetFormatPr baseColWidth="10" defaultColWidth="9.140625" defaultRowHeight="11.25" x14ac:dyDescent="0.2"/>
  <cols>
    <col min="1" max="1" width="18.140625" style="61" customWidth="1"/>
    <col min="2" max="2" width="50.85546875" style="6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0" width="16.140625" style="61" customWidth="1"/>
    <col min="11" max="11" width="35.28515625" style="61" customWidth="1"/>
    <col min="12" max="13" width="4.7109375" style="61" customWidth="1"/>
    <col min="14" max="14" width="11.140625" style="61" bestFit="1" customWidth="1"/>
    <col min="15" max="15" width="12" style="61" bestFit="1" customWidth="1"/>
    <col min="16" max="16384" width="9.140625" style="61"/>
  </cols>
  <sheetData>
    <row r="1" spans="1:8" s="57" customFormat="1" ht="18.95" customHeight="1" x14ac:dyDescent="0.25">
      <c r="A1" s="220" t="str">
        <f>'Notas a los Edos Financieros'!A1</f>
        <v>PATRONATO DE BOMBEROS DE LEON GTO.</v>
      </c>
      <c r="B1" s="221"/>
      <c r="C1" s="221"/>
      <c r="D1" s="221"/>
      <c r="E1" s="221"/>
      <c r="F1" s="221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220" t="s">
        <v>223</v>
      </c>
      <c r="B2" s="221"/>
      <c r="C2" s="221"/>
      <c r="D2" s="221"/>
      <c r="E2" s="221"/>
      <c r="F2" s="221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220" t="str">
        <f>'Notas a los Edos Financieros'!A3</f>
        <v>Correspondiente del 01 de Enero al 31 de Diciembre de 2019</v>
      </c>
      <c r="B3" s="221"/>
      <c r="C3" s="221"/>
      <c r="D3" s="221"/>
      <c r="E3" s="221"/>
      <c r="F3" s="221"/>
      <c r="G3" s="55" t="s">
        <v>226</v>
      </c>
      <c r="H3" s="66">
        <f>'Notas a los Edos Financieros'!E3</f>
        <v>1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623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624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7" spans="1:8" x14ac:dyDescent="0.2">
      <c r="A17" s="63"/>
      <c r="C17" s="65"/>
      <c r="D17" s="65"/>
      <c r="E17" s="65"/>
      <c r="F17" s="65"/>
      <c r="G17" s="65"/>
    </row>
    <row r="19" spans="1:8" x14ac:dyDescent="0.2">
      <c r="A19" s="60" t="s">
        <v>625</v>
      </c>
      <c r="B19" s="60"/>
      <c r="C19" s="60"/>
      <c r="D19" s="60"/>
      <c r="E19" s="60"/>
      <c r="F19" s="60"/>
      <c r="G19" s="60"/>
      <c r="H19" s="60"/>
    </row>
    <row r="20" spans="1:8" x14ac:dyDescent="0.2">
      <c r="A20" s="62" t="s">
        <v>180</v>
      </c>
      <c r="B20" s="62" t="s">
        <v>177</v>
      </c>
      <c r="C20" s="62" t="s">
        <v>178</v>
      </c>
      <c r="D20" s="62" t="s">
        <v>234</v>
      </c>
      <c r="E20" s="62" t="s">
        <v>235</v>
      </c>
      <c r="F20" s="62" t="s">
        <v>236</v>
      </c>
      <c r="G20" s="62" t="s">
        <v>237</v>
      </c>
      <c r="H20" s="62" t="s">
        <v>238</v>
      </c>
    </row>
    <row r="21" spans="1:8" x14ac:dyDescent="0.2">
      <c r="A21" s="188">
        <v>1123</v>
      </c>
      <c r="B21" s="189" t="s">
        <v>239</v>
      </c>
      <c r="C21" s="190">
        <f>SUM(C22:C28)</f>
        <v>145669.48000000001</v>
      </c>
      <c r="D21" s="190">
        <f>SUM(D22:D28)</f>
        <v>145669.48000000001</v>
      </c>
      <c r="E21" s="65">
        <v>0</v>
      </c>
      <c r="F21" s="65">
        <v>0</v>
      </c>
      <c r="G21" s="65">
        <v>0</v>
      </c>
    </row>
    <row r="22" spans="1:8" ht="22.5" x14ac:dyDescent="0.2">
      <c r="A22" s="141" t="s">
        <v>764</v>
      </c>
      <c r="B22" s="142" t="s">
        <v>754</v>
      </c>
      <c r="C22" s="143">
        <v>16000</v>
      </c>
      <c r="D22" s="143">
        <v>16000</v>
      </c>
      <c r="E22" s="65"/>
      <c r="F22" s="65"/>
      <c r="G22" s="65"/>
      <c r="H22" s="144" t="s">
        <v>652</v>
      </c>
    </row>
    <row r="23" spans="1:8" x14ac:dyDescent="0.2">
      <c r="A23" s="141" t="s">
        <v>765</v>
      </c>
      <c r="B23" s="142" t="s">
        <v>766</v>
      </c>
      <c r="C23" s="143">
        <v>3502.26</v>
      </c>
      <c r="D23" s="143">
        <v>3502.26</v>
      </c>
      <c r="E23" s="65"/>
      <c r="F23" s="65"/>
      <c r="G23" s="65"/>
      <c r="H23" s="144"/>
    </row>
    <row r="24" spans="1:8" ht="22.5" x14ac:dyDescent="0.2">
      <c r="A24" s="63" t="s">
        <v>767</v>
      </c>
      <c r="B24" s="61" t="s">
        <v>649</v>
      </c>
      <c r="C24" s="65">
        <v>83000</v>
      </c>
      <c r="D24" s="65">
        <v>83000</v>
      </c>
      <c r="E24" s="65"/>
      <c r="F24" s="65"/>
      <c r="G24" s="65"/>
      <c r="H24" s="144" t="s">
        <v>652</v>
      </c>
    </row>
    <row r="25" spans="1:8" ht="22.5" x14ac:dyDescent="0.2">
      <c r="A25" s="63" t="s">
        <v>768</v>
      </c>
      <c r="B25" s="61" t="s">
        <v>769</v>
      </c>
      <c r="C25" s="65">
        <v>13000</v>
      </c>
      <c r="D25" s="65">
        <v>13000</v>
      </c>
      <c r="E25" s="65"/>
      <c r="F25" s="65"/>
      <c r="G25" s="65"/>
      <c r="H25" s="144" t="s">
        <v>652</v>
      </c>
    </row>
    <row r="26" spans="1:8" ht="22.5" x14ac:dyDescent="0.2">
      <c r="A26" s="63" t="s">
        <v>770</v>
      </c>
      <c r="B26" s="61" t="s">
        <v>755</v>
      </c>
      <c r="C26" s="65">
        <v>27589.439999999999</v>
      </c>
      <c r="D26" s="65">
        <v>27589.439999999999</v>
      </c>
      <c r="E26" s="65"/>
      <c r="F26" s="65"/>
      <c r="G26" s="65"/>
      <c r="H26" s="144" t="s">
        <v>652</v>
      </c>
    </row>
    <row r="27" spans="1:8" ht="22.5" x14ac:dyDescent="0.2">
      <c r="A27" s="63" t="s">
        <v>771</v>
      </c>
      <c r="B27" s="61" t="s">
        <v>756</v>
      </c>
      <c r="C27" s="65">
        <v>777.78</v>
      </c>
      <c r="D27" s="65">
        <v>777.78</v>
      </c>
      <c r="E27" s="65"/>
      <c r="F27" s="65"/>
      <c r="G27" s="65"/>
      <c r="H27" s="144" t="s">
        <v>652</v>
      </c>
    </row>
    <row r="28" spans="1:8" ht="22.5" x14ac:dyDescent="0.2">
      <c r="A28" s="63" t="s">
        <v>772</v>
      </c>
      <c r="B28" s="61" t="s">
        <v>773</v>
      </c>
      <c r="C28" s="65">
        <v>1800</v>
      </c>
      <c r="D28" s="65">
        <v>1800</v>
      </c>
      <c r="E28" s="65"/>
      <c r="F28" s="65"/>
      <c r="G28" s="65"/>
      <c r="H28" s="144" t="s">
        <v>652</v>
      </c>
    </row>
    <row r="29" spans="1:8" x14ac:dyDescent="0.2">
      <c r="A29" s="191">
        <v>1131</v>
      </c>
      <c r="B29" s="192" t="s">
        <v>240</v>
      </c>
      <c r="C29" s="193">
        <f>+C30</f>
        <v>598244.01</v>
      </c>
      <c r="D29" s="193">
        <f>+D30</f>
        <v>598244.01</v>
      </c>
      <c r="E29" s="65">
        <v>0</v>
      </c>
      <c r="F29" s="65">
        <v>0</v>
      </c>
      <c r="G29" s="65">
        <v>0</v>
      </c>
    </row>
    <row r="30" spans="1:8" ht="22.5" x14ac:dyDescent="0.2">
      <c r="A30" s="63" t="s">
        <v>650</v>
      </c>
      <c r="B30" s="61" t="s">
        <v>651</v>
      </c>
      <c r="C30" s="65">
        <v>598244.01</v>
      </c>
      <c r="D30" s="65">
        <v>598244.01</v>
      </c>
      <c r="E30" s="65"/>
      <c r="F30" s="65"/>
      <c r="G30" s="65"/>
      <c r="H30" s="144" t="s">
        <v>652</v>
      </c>
    </row>
    <row r="31" spans="1:8" x14ac:dyDescent="0.2">
      <c r="A31" s="63">
        <v>1132</v>
      </c>
      <c r="B31" s="61" t="s">
        <v>241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</row>
    <row r="32" spans="1:8" x14ac:dyDescent="0.2">
      <c r="A32" s="63">
        <v>1133</v>
      </c>
      <c r="B32" s="61" t="s">
        <v>242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</row>
    <row r="33" spans="1:8" x14ac:dyDescent="0.2">
      <c r="A33" s="63">
        <v>1134</v>
      </c>
      <c r="B33" s="61" t="s">
        <v>243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</row>
    <row r="34" spans="1:8" x14ac:dyDescent="0.2">
      <c r="A34" s="63">
        <v>1139</v>
      </c>
      <c r="B34" s="61" t="s">
        <v>244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</row>
    <row r="36" spans="1:8" x14ac:dyDescent="0.2">
      <c r="A36" s="60" t="s">
        <v>626</v>
      </c>
      <c r="B36" s="60"/>
      <c r="C36" s="60"/>
      <c r="D36" s="60"/>
      <c r="E36" s="60"/>
      <c r="F36" s="60"/>
      <c r="G36" s="60"/>
      <c r="H36" s="60"/>
    </row>
    <row r="37" spans="1:8" x14ac:dyDescent="0.2">
      <c r="A37" s="62" t="s">
        <v>180</v>
      </c>
      <c r="B37" s="62" t="s">
        <v>177</v>
      </c>
      <c r="C37" s="62" t="s">
        <v>178</v>
      </c>
      <c r="D37" s="62" t="s">
        <v>190</v>
      </c>
      <c r="E37" s="62" t="s">
        <v>189</v>
      </c>
      <c r="F37" s="62" t="s">
        <v>245</v>
      </c>
      <c r="G37" s="62" t="s">
        <v>192</v>
      </c>
      <c r="H37" s="62"/>
    </row>
    <row r="38" spans="1:8" x14ac:dyDescent="0.2">
      <c r="A38" s="63">
        <v>1140</v>
      </c>
      <c r="B38" s="61" t="s">
        <v>246</v>
      </c>
      <c r="C38" s="65">
        <v>0</v>
      </c>
    </row>
    <row r="39" spans="1:8" x14ac:dyDescent="0.2">
      <c r="A39" s="63">
        <v>1141</v>
      </c>
      <c r="B39" s="61" t="s">
        <v>247</v>
      </c>
      <c r="C39" s="65">
        <v>0</v>
      </c>
    </row>
    <row r="40" spans="1:8" x14ac:dyDescent="0.2">
      <c r="A40" s="63">
        <v>1142</v>
      </c>
      <c r="B40" s="61" t="s">
        <v>248</v>
      </c>
      <c r="C40" s="65">
        <v>0</v>
      </c>
    </row>
    <row r="41" spans="1:8" x14ac:dyDescent="0.2">
      <c r="A41" s="63">
        <v>1143</v>
      </c>
      <c r="B41" s="61" t="s">
        <v>249</v>
      </c>
      <c r="C41" s="65">
        <v>0</v>
      </c>
    </row>
    <row r="42" spans="1:8" x14ac:dyDescent="0.2">
      <c r="A42" s="63">
        <v>1144</v>
      </c>
      <c r="B42" s="61" t="s">
        <v>250</v>
      </c>
      <c r="C42" s="65">
        <v>0</v>
      </c>
    </row>
    <row r="43" spans="1:8" x14ac:dyDescent="0.2">
      <c r="A43" s="63">
        <v>1145</v>
      </c>
      <c r="B43" s="61" t="s">
        <v>251</v>
      </c>
      <c r="C43" s="65">
        <v>0</v>
      </c>
    </row>
    <row r="45" spans="1:8" x14ac:dyDescent="0.2">
      <c r="A45" s="60" t="s">
        <v>627</v>
      </c>
      <c r="B45" s="60"/>
      <c r="C45" s="60"/>
      <c r="D45" s="60"/>
      <c r="E45" s="60"/>
      <c r="F45" s="60"/>
      <c r="G45" s="60"/>
      <c r="H45" s="60"/>
    </row>
    <row r="46" spans="1:8" x14ac:dyDescent="0.2">
      <c r="A46" s="62" t="s">
        <v>180</v>
      </c>
      <c r="B46" s="62" t="s">
        <v>177</v>
      </c>
      <c r="C46" s="62" t="s">
        <v>178</v>
      </c>
      <c r="D46" s="62" t="s">
        <v>188</v>
      </c>
      <c r="E46" s="62" t="s">
        <v>191</v>
      </c>
      <c r="F46" s="62" t="s">
        <v>252</v>
      </c>
      <c r="G46" s="62"/>
      <c r="H46" s="62"/>
    </row>
    <row r="47" spans="1:8" x14ac:dyDescent="0.2">
      <c r="A47" s="63">
        <v>1150</v>
      </c>
      <c r="B47" s="61" t="s">
        <v>253</v>
      </c>
      <c r="C47" s="65">
        <v>0</v>
      </c>
    </row>
    <row r="48" spans="1:8" x14ac:dyDescent="0.2">
      <c r="A48" s="63">
        <v>1151</v>
      </c>
      <c r="B48" s="61" t="s">
        <v>254</v>
      </c>
      <c r="C48" s="65">
        <v>0</v>
      </c>
    </row>
    <row r="50" spans="1:9" x14ac:dyDescent="0.2">
      <c r="A50" s="60" t="s">
        <v>628</v>
      </c>
      <c r="B50" s="60"/>
      <c r="C50" s="60"/>
      <c r="D50" s="60"/>
      <c r="E50" s="60"/>
      <c r="F50" s="60"/>
      <c r="G50" s="60"/>
      <c r="H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179</v>
      </c>
      <c r="E51" s="62" t="s">
        <v>238</v>
      </c>
      <c r="F51" s="62"/>
      <c r="G51" s="62"/>
      <c r="H51" s="62"/>
    </row>
    <row r="52" spans="1:9" x14ac:dyDescent="0.2">
      <c r="A52" s="63">
        <v>1213</v>
      </c>
      <c r="B52" s="61" t="s">
        <v>255</v>
      </c>
      <c r="C52" s="65">
        <v>0</v>
      </c>
    </row>
    <row r="54" spans="1:9" x14ac:dyDescent="0.2">
      <c r="A54" s="60" t="s">
        <v>629</v>
      </c>
      <c r="B54" s="60"/>
      <c r="C54" s="60"/>
      <c r="D54" s="60"/>
      <c r="E54" s="60"/>
      <c r="F54" s="60"/>
      <c r="G54" s="60"/>
      <c r="H54" s="60"/>
    </row>
    <row r="55" spans="1:9" x14ac:dyDescent="0.2">
      <c r="A55" s="62" t="s">
        <v>180</v>
      </c>
      <c r="B55" s="62" t="s">
        <v>177</v>
      </c>
      <c r="C55" s="62" t="s">
        <v>178</v>
      </c>
      <c r="D55" s="62"/>
      <c r="E55" s="62"/>
      <c r="F55" s="62"/>
      <c r="G55" s="62"/>
      <c r="H55" s="62"/>
    </row>
    <row r="56" spans="1:9" x14ac:dyDescent="0.2">
      <c r="A56" s="63">
        <v>1214</v>
      </c>
      <c r="B56" s="61" t="s">
        <v>256</v>
      </c>
      <c r="C56" s="65">
        <v>0</v>
      </c>
    </row>
    <row r="58" spans="1:9" x14ac:dyDescent="0.2">
      <c r="A58" s="60" t="s">
        <v>630</v>
      </c>
      <c r="B58" s="60"/>
      <c r="C58" s="60"/>
      <c r="D58" s="60"/>
      <c r="E58" s="60"/>
      <c r="F58" s="60"/>
      <c r="G58" s="60"/>
      <c r="H58" s="60"/>
      <c r="I58" s="60"/>
    </row>
    <row r="59" spans="1:9" x14ac:dyDescent="0.2">
      <c r="A59" s="62" t="s">
        <v>180</v>
      </c>
      <c r="B59" s="62" t="s">
        <v>177</v>
      </c>
      <c r="C59" s="62" t="s">
        <v>178</v>
      </c>
      <c r="D59" s="62" t="s">
        <v>193</v>
      </c>
      <c r="E59" s="62" t="s">
        <v>194</v>
      </c>
      <c r="F59" s="62" t="s">
        <v>188</v>
      </c>
      <c r="G59" s="62" t="s">
        <v>257</v>
      </c>
      <c r="H59" s="62" t="s">
        <v>195</v>
      </c>
      <c r="I59" s="62" t="s">
        <v>258</v>
      </c>
    </row>
    <row r="60" spans="1:9" x14ac:dyDescent="0.2">
      <c r="A60" s="63">
        <v>1230</v>
      </c>
      <c r="B60" s="61" t="s">
        <v>259</v>
      </c>
      <c r="C60" s="65">
        <f>+C61+C63+C64+C66+C67+C68+C69</f>
        <v>14459914.49</v>
      </c>
      <c r="D60" s="65">
        <f t="shared" ref="D60:E60" si="0">+D61+D63+D64+D66+D67+D68+D69</f>
        <v>0</v>
      </c>
      <c r="E60" s="65">
        <f t="shared" si="0"/>
        <v>50861.67</v>
      </c>
    </row>
    <row r="61" spans="1:9" x14ac:dyDescent="0.2">
      <c r="A61" s="188">
        <v>1231</v>
      </c>
      <c r="B61" s="189" t="s">
        <v>260</v>
      </c>
      <c r="C61" s="190">
        <f>+C62</f>
        <v>1938000</v>
      </c>
      <c r="D61" s="190">
        <f t="shared" ref="D61:E61" si="1">+D62</f>
        <v>0</v>
      </c>
      <c r="E61" s="190">
        <f t="shared" si="1"/>
        <v>0</v>
      </c>
      <c r="F61" s="189"/>
      <c r="G61" s="194"/>
      <c r="H61" s="189"/>
      <c r="I61" s="189"/>
    </row>
    <row r="62" spans="1:9" x14ac:dyDescent="0.2">
      <c r="A62" s="63" t="s">
        <v>653</v>
      </c>
      <c r="B62" s="61" t="s">
        <v>654</v>
      </c>
      <c r="C62" s="65">
        <v>1938000</v>
      </c>
      <c r="D62" s="65"/>
      <c r="E62" s="65"/>
      <c r="G62" s="145"/>
    </row>
    <row r="63" spans="1:9" x14ac:dyDescent="0.2">
      <c r="A63" s="63">
        <v>1232</v>
      </c>
      <c r="B63" s="61" t="s">
        <v>261</v>
      </c>
      <c r="C63" s="65">
        <v>0</v>
      </c>
      <c r="D63" s="65">
        <v>0</v>
      </c>
      <c r="E63" s="65">
        <v>0</v>
      </c>
      <c r="G63" s="145"/>
    </row>
    <row r="64" spans="1:9" x14ac:dyDescent="0.2">
      <c r="A64" s="188">
        <v>1233</v>
      </c>
      <c r="B64" s="189" t="s">
        <v>262</v>
      </c>
      <c r="C64" s="190">
        <f>+C65</f>
        <v>12206801.09</v>
      </c>
      <c r="D64" s="190">
        <f t="shared" ref="D64:E64" si="2">+D65</f>
        <v>0</v>
      </c>
      <c r="E64" s="190">
        <f t="shared" si="2"/>
        <v>50861.67</v>
      </c>
      <c r="F64" s="189"/>
      <c r="G64" s="194"/>
      <c r="H64" s="189"/>
      <c r="I64" s="189"/>
    </row>
    <row r="65" spans="1:15" x14ac:dyDescent="0.2">
      <c r="A65" s="141" t="s">
        <v>655</v>
      </c>
      <c r="B65" s="142" t="s">
        <v>656</v>
      </c>
      <c r="C65" s="143">
        <v>12206801.09</v>
      </c>
      <c r="D65" s="143">
        <v>0</v>
      </c>
      <c r="E65" s="143">
        <v>50861.67</v>
      </c>
      <c r="F65" s="142" t="s">
        <v>695</v>
      </c>
      <c r="G65" s="146">
        <v>0.05</v>
      </c>
      <c r="H65" s="142"/>
      <c r="I65" s="142"/>
    </row>
    <row r="66" spans="1:15" x14ac:dyDescent="0.2">
      <c r="A66" s="63">
        <v>1234</v>
      </c>
      <c r="B66" s="61" t="s">
        <v>263</v>
      </c>
      <c r="C66" s="65">
        <v>0</v>
      </c>
      <c r="D66" s="65">
        <v>0</v>
      </c>
      <c r="E66" s="65">
        <v>0</v>
      </c>
      <c r="G66" s="145"/>
    </row>
    <row r="67" spans="1:15" x14ac:dyDescent="0.2">
      <c r="A67" s="63">
        <v>1235</v>
      </c>
      <c r="B67" s="61" t="s">
        <v>264</v>
      </c>
      <c r="C67" s="65">
        <v>0</v>
      </c>
      <c r="D67" s="65">
        <v>0</v>
      </c>
      <c r="E67" s="65">
        <v>0</v>
      </c>
      <c r="G67" s="145"/>
    </row>
    <row r="68" spans="1:15" x14ac:dyDescent="0.2">
      <c r="A68" s="63">
        <v>1236</v>
      </c>
      <c r="B68" s="61" t="s">
        <v>265</v>
      </c>
      <c r="C68" s="65">
        <v>0</v>
      </c>
      <c r="D68" s="65">
        <v>0</v>
      </c>
      <c r="E68" s="65">
        <v>0</v>
      </c>
      <c r="G68" s="145"/>
    </row>
    <row r="69" spans="1:15" x14ac:dyDescent="0.2">
      <c r="A69" s="188">
        <v>1239</v>
      </c>
      <c r="B69" s="189" t="s">
        <v>266</v>
      </c>
      <c r="C69" s="190">
        <f>+C70</f>
        <v>315113.40000000002</v>
      </c>
      <c r="D69" s="190">
        <f t="shared" ref="D69:E69" si="3">+D70</f>
        <v>0</v>
      </c>
      <c r="E69" s="190">
        <f t="shared" si="3"/>
        <v>0</v>
      </c>
      <c r="F69" s="189"/>
      <c r="G69" s="194"/>
      <c r="H69" s="189"/>
      <c r="I69" s="189"/>
    </row>
    <row r="70" spans="1:15" x14ac:dyDescent="0.2">
      <c r="A70" s="63" t="s">
        <v>657</v>
      </c>
      <c r="B70" s="61" t="s">
        <v>658</v>
      </c>
      <c r="C70" s="65">
        <v>315113.40000000002</v>
      </c>
      <c r="D70" s="65">
        <v>0</v>
      </c>
      <c r="E70" s="65"/>
      <c r="F70" s="61" t="s">
        <v>695</v>
      </c>
      <c r="G70" s="145">
        <v>0.1</v>
      </c>
      <c r="I70" s="61" t="s">
        <v>696</v>
      </c>
    </row>
    <row r="71" spans="1:15" x14ac:dyDescent="0.2">
      <c r="A71" s="63">
        <v>1240</v>
      </c>
      <c r="B71" s="156" t="s">
        <v>267</v>
      </c>
      <c r="C71" s="157">
        <f>+C72+C77+C81+C84+C87+C89+C94+C95</f>
        <v>61270996.550000004</v>
      </c>
      <c r="D71" s="214">
        <f>+D72+D77+D81+D84+D87+D89+D94+D95</f>
        <v>3584094.2199999997</v>
      </c>
      <c r="E71" s="216">
        <f>+E72+E77+E81+E84+E87+E89+E94+E95</f>
        <v>44012873.909999996</v>
      </c>
      <c r="F71" s="65"/>
      <c r="G71" s="145"/>
    </row>
    <row r="72" spans="1:15" x14ac:dyDescent="0.2">
      <c r="A72" s="188">
        <v>1241</v>
      </c>
      <c r="B72" s="189" t="s">
        <v>268</v>
      </c>
      <c r="C72" s="190">
        <f>SUM(C73:C76)</f>
        <v>3026544.4899999998</v>
      </c>
      <c r="D72" s="215">
        <f>SUM(D73:D76)</f>
        <v>226471.95</v>
      </c>
      <c r="E72" s="215">
        <f t="shared" ref="E72" si="4">SUM(E73:E76)</f>
        <v>2046988.83</v>
      </c>
      <c r="F72" s="212"/>
      <c r="G72" s="213"/>
      <c r="H72" s="212"/>
      <c r="I72" s="212"/>
      <c r="N72" s="149"/>
      <c r="O72" s="149"/>
    </row>
    <row r="73" spans="1:15" x14ac:dyDescent="0.2">
      <c r="A73" s="63" t="s">
        <v>659</v>
      </c>
      <c r="B73" s="61" t="s">
        <v>660</v>
      </c>
      <c r="C73" s="143">
        <v>692075.02</v>
      </c>
      <c r="D73" s="216">
        <v>29155.15</v>
      </c>
      <c r="E73" s="216">
        <v>599317.37</v>
      </c>
      <c r="F73" s="61" t="s">
        <v>695</v>
      </c>
      <c r="G73" s="145">
        <v>0.35</v>
      </c>
      <c r="I73" s="61" t="s">
        <v>747</v>
      </c>
      <c r="K73" s="65"/>
      <c r="N73" s="149"/>
      <c r="O73" s="149"/>
    </row>
    <row r="74" spans="1:15" x14ac:dyDescent="0.2">
      <c r="A74" s="63" t="s">
        <v>661</v>
      </c>
      <c r="B74" s="61" t="s">
        <v>662</v>
      </c>
      <c r="C74" s="143">
        <v>930312.49</v>
      </c>
      <c r="D74" s="216">
        <v>79278.58</v>
      </c>
      <c r="E74" s="216">
        <v>555590.14</v>
      </c>
      <c r="F74" s="61" t="s">
        <v>695</v>
      </c>
      <c r="G74" s="145">
        <v>0.1</v>
      </c>
      <c r="I74" s="61" t="s">
        <v>696</v>
      </c>
      <c r="K74" s="65"/>
      <c r="N74" s="149"/>
      <c r="O74" s="149"/>
    </row>
    <row r="75" spans="1:15" x14ac:dyDescent="0.2">
      <c r="A75" s="63" t="s">
        <v>663</v>
      </c>
      <c r="B75" s="61" t="s">
        <v>664</v>
      </c>
      <c r="C75" s="143">
        <v>1056981.92</v>
      </c>
      <c r="D75" s="216">
        <v>86213.82</v>
      </c>
      <c r="E75" s="216">
        <v>662407.59</v>
      </c>
      <c r="F75" s="61" t="s">
        <v>695</v>
      </c>
      <c r="G75" s="145">
        <v>0.1</v>
      </c>
      <c r="I75" s="61" t="s">
        <v>696</v>
      </c>
      <c r="K75" s="65"/>
      <c r="N75" s="149"/>
      <c r="O75" s="149"/>
    </row>
    <row r="76" spans="1:15" x14ac:dyDescent="0.2">
      <c r="A76" s="63" t="s">
        <v>665</v>
      </c>
      <c r="B76" s="61" t="s">
        <v>666</v>
      </c>
      <c r="C76" s="143">
        <v>347175.06</v>
      </c>
      <c r="D76" s="216">
        <v>31824.400000000001</v>
      </c>
      <c r="E76" s="216">
        <v>229673.73</v>
      </c>
      <c r="F76" s="61" t="s">
        <v>695</v>
      </c>
      <c r="G76" s="145">
        <v>0.1</v>
      </c>
      <c r="I76" s="61" t="s">
        <v>696</v>
      </c>
      <c r="K76" s="65"/>
      <c r="N76" s="149"/>
      <c r="O76" s="149"/>
    </row>
    <row r="77" spans="1:15" x14ac:dyDescent="0.2">
      <c r="A77" s="188">
        <v>1242</v>
      </c>
      <c r="B77" s="189" t="s">
        <v>269</v>
      </c>
      <c r="C77" s="190">
        <f>SUM(C78:C80)</f>
        <v>338978.97</v>
      </c>
      <c r="D77" s="215">
        <f>SUM(D78:D80)</f>
        <v>4619.25</v>
      </c>
      <c r="E77" s="215">
        <f t="shared" ref="E77" si="5">SUM(E78:E80)</f>
        <v>331703.38999999996</v>
      </c>
      <c r="F77" s="189"/>
      <c r="G77" s="194"/>
      <c r="H77" s="189"/>
      <c r="I77" s="189"/>
      <c r="N77" s="149"/>
      <c r="O77" s="149"/>
    </row>
    <row r="78" spans="1:15" x14ac:dyDescent="0.2">
      <c r="A78" s="63" t="s">
        <v>667</v>
      </c>
      <c r="B78" s="61" t="s">
        <v>668</v>
      </c>
      <c r="C78" s="143">
        <v>325409.40999999997</v>
      </c>
      <c r="D78" s="216">
        <v>4619.25</v>
      </c>
      <c r="E78" s="216">
        <v>330028.65999999997</v>
      </c>
      <c r="F78" s="142" t="s">
        <v>695</v>
      </c>
      <c r="G78" s="145">
        <v>0.1</v>
      </c>
      <c r="I78" s="61" t="s">
        <v>696</v>
      </c>
      <c r="N78" s="149"/>
      <c r="O78" s="149"/>
    </row>
    <row r="79" spans="1:15" x14ac:dyDescent="0.2">
      <c r="A79" s="63" t="s">
        <v>758</v>
      </c>
      <c r="B79" s="61" t="s">
        <v>757</v>
      </c>
      <c r="C79" s="143">
        <v>11894.83</v>
      </c>
      <c r="D79" s="216">
        <v>0</v>
      </c>
      <c r="E79" s="216"/>
      <c r="F79" s="142"/>
      <c r="G79" s="145"/>
      <c r="N79" s="149"/>
      <c r="O79" s="149"/>
    </row>
    <row r="80" spans="1:15" x14ac:dyDescent="0.2">
      <c r="A80" s="63" t="s">
        <v>669</v>
      </c>
      <c r="B80" s="61" t="s">
        <v>670</v>
      </c>
      <c r="C80" s="143">
        <v>1674.73</v>
      </c>
      <c r="D80" s="216">
        <v>0</v>
      </c>
      <c r="E80" s="216">
        <v>1674.73</v>
      </c>
      <c r="F80" s="142" t="s">
        <v>695</v>
      </c>
      <c r="G80" s="145">
        <v>0.1</v>
      </c>
      <c r="I80" s="61" t="s">
        <v>748</v>
      </c>
      <c r="N80" s="149"/>
      <c r="O80" s="149"/>
    </row>
    <row r="81" spans="1:15" x14ac:dyDescent="0.2">
      <c r="A81" s="188">
        <v>1243</v>
      </c>
      <c r="B81" s="189" t="s">
        <v>270</v>
      </c>
      <c r="C81" s="190">
        <f>SUM(C82:C83)</f>
        <v>1864588.79</v>
      </c>
      <c r="D81" s="215">
        <f>SUM(D82:D83)</f>
        <v>85231.87</v>
      </c>
      <c r="E81" s="215">
        <f t="shared" ref="E81" si="6">SUM(E82:E83)</f>
        <v>1326195.54</v>
      </c>
      <c r="F81" s="189"/>
      <c r="G81" s="194"/>
      <c r="H81" s="189"/>
      <c r="I81" s="189"/>
      <c r="N81" s="149"/>
      <c r="O81" s="149"/>
    </row>
    <row r="82" spans="1:15" x14ac:dyDescent="0.2">
      <c r="A82" s="63" t="s">
        <v>671</v>
      </c>
      <c r="B82" s="61" t="s">
        <v>672</v>
      </c>
      <c r="C82" s="143">
        <v>829450.35</v>
      </c>
      <c r="D82" s="216">
        <v>0</v>
      </c>
      <c r="E82" s="216">
        <v>829450.35</v>
      </c>
      <c r="F82" s="142" t="s">
        <v>695</v>
      </c>
      <c r="G82" s="145">
        <v>0.1</v>
      </c>
      <c r="I82" s="61" t="s">
        <v>748</v>
      </c>
      <c r="N82" s="149"/>
      <c r="O82" s="149"/>
    </row>
    <row r="83" spans="1:15" x14ac:dyDescent="0.2">
      <c r="A83" s="63" t="s">
        <v>673</v>
      </c>
      <c r="B83" s="61" t="s">
        <v>674</v>
      </c>
      <c r="C83" s="143">
        <v>1035138.44</v>
      </c>
      <c r="D83" s="216">
        <v>85231.87</v>
      </c>
      <c r="E83" s="216">
        <v>496745.19</v>
      </c>
      <c r="F83" s="142" t="s">
        <v>695</v>
      </c>
      <c r="G83" s="145">
        <v>0.1</v>
      </c>
      <c r="I83" s="61" t="s">
        <v>696</v>
      </c>
      <c r="N83" s="149"/>
      <c r="O83" s="149"/>
    </row>
    <row r="84" spans="1:15" x14ac:dyDescent="0.2">
      <c r="A84" s="188">
        <v>1244</v>
      </c>
      <c r="B84" s="189" t="s">
        <v>271</v>
      </c>
      <c r="C84" s="190">
        <f>SUM(C85:C86)</f>
        <v>31328221.82</v>
      </c>
      <c r="D84" s="215">
        <f>SUM(D85:D86)</f>
        <v>2061517.29</v>
      </c>
      <c r="E84" s="215">
        <f t="shared" ref="E84" si="7">SUM(E85:E86)</f>
        <v>22705351.919999998</v>
      </c>
      <c r="F84" s="189"/>
      <c r="G84" s="194"/>
      <c r="H84" s="189"/>
      <c r="I84" s="189"/>
      <c r="N84" s="149"/>
      <c r="O84" s="149"/>
    </row>
    <row r="85" spans="1:15" x14ac:dyDescent="0.2">
      <c r="A85" s="63" t="s">
        <v>675</v>
      </c>
      <c r="B85" s="61" t="s">
        <v>676</v>
      </c>
      <c r="C85" s="143">
        <v>31314533.030000001</v>
      </c>
      <c r="D85" s="216">
        <v>2060262.5</v>
      </c>
      <c r="E85" s="216">
        <v>22703983.059999999</v>
      </c>
      <c r="F85" s="142" t="s">
        <v>695</v>
      </c>
      <c r="G85" s="145">
        <v>0.2</v>
      </c>
      <c r="I85" s="61" t="s">
        <v>696</v>
      </c>
      <c r="N85" s="149"/>
      <c r="O85" s="149"/>
    </row>
    <row r="86" spans="1:15" x14ac:dyDescent="0.2">
      <c r="A86" s="63" t="s">
        <v>677</v>
      </c>
      <c r="B86" s="61" t="s">
        <v>678</v>
      </c>
      <c r="C86" s="143">
        <v>13688.79</v>
      </c>
      <c r="D86" s="216">
        <v>1254.79</v>
      </c>
      <c r="E86" s="216">
        <v>1368.86</v>
      </c>
      <c r="F86" s="142" t="s">
        <v>695</v>
      </c>
      <c r="G86" s="145"/>
      <c r="I86" s="61" t="s">
        <v>696</v>
      </c>
      <c r="N86" s="149"/>
      <c r="O86" s="149"/>
    </row>
    <row r="87" spans="1:15" x14ac:dyDescent="0.2">
      <c r="A87" s="188">
        <v>1245</v>
      </c>
      <c r="B87" s="189" t="s">
        <v>272</v>
      </c>
      <c r="C87" s="190">
        <f>SUM(C88)</f>
        <v>22939139.41</v>
      </c>
      <c r="D87" s="215">
        <f>SUM(D88)</f>
        <v>1037945.36</v>
      </c>
      <c r="E87" s="215">
        <f t="shared" ref="E87" si="8">SUM(E88)</f>
        <v>16768695.73</v>
      </c>
      <c r="F87" s="189"/>
      <c r="G87" s="194"/>
      <c r="H87" s="189"/>
      <c r="I87" s="189"/>
    </row>
    <row r="88" spans="1:15" x14ac:dyDescent="0.2">
      <c r="A88" s="63" t="s">
        <v>679</v>
      </c>
      <c r="B88" s="61" t="s">
        <v>680</v>
      </c>
      <c r="C88" s="143">
        <v>22939139.41</v>
      </c>
      <c r="D88" s="216">
        <v>1037945.36</v>
      </c>
      <c r="E88" s="216">
        <v>16768695.73</v>
      </c>
      <c r="F88" s="142" t="s">
        <v>695</v>
      </c>
      <c r="G88" s="145">
        <v>0.2</v>
      </c>
      <c r="I88" s="61" t="s">
        <v>696</v>
      </c>
    </row>
    <row r="89" spans="1:15" x14ac:dyDescent="0.2">
      <c r="A89" s="188">
        <v>1246</v>
      </c>
      <c r="B89" s="189" t="s">
        <v>273</v>
      </c>
      <c r="C89" s="190">
        <f>SUM(C90:C93)</f>
        <v>1773523.07</v>
      </c>
      <c r="D89" s="215">
        <f>SUM(D90:D93)</f>
        <v>168308.49999999997</v>
      </c>
      <c r="E89" s="215">
        <f t="shared" ref="E89" si="9">SUM(E90:E93)</f>
        <v>833938.50000000012</v>
      </c>
      <c r="F89" s="189"/>
      <c r="G89" s="194"/>
      <c r="H89" s="189"/>
      <c r="I89" s="189"/>
    </row>
    <row r="90" spans="1:15" x14ac:dyDescent="0.2">
      <c r="A90" s="63" t="s">
        <v>681</v>
      </c>
      <c r="B90" s="61" t="s">
        <v>682</v>
      </c>
      <c r="C90" s="143">
        <v>794123.85</v>
      </c>
      <c r="D90" s="216">
        <v>56742.45</v>
      </c>
      <c r="E90" s="216">
        <v>501690.73</v>
      </c>
      <c r="F90" s="61" t="s">
        <v>695</v>
      </c>
      <c r="G90" s="145">
        <v>0.1</v>
      </c>
      <c r="I90" s="61" t="s">
        <v>696</v>
      </c>
    </row>
    <row r="91" spans="1:15" x14ac:dyDescent="0.2">
      <c r="A91" s="63" t="s">
        <v>683</v>
      </c>
      <c r="B91" s="61" t="s">
        <v>684</v>
      </c>
      <c r="C91" s="143">
        <v>198520.69</v>
      </c>
      <c r="D91" s="216">
        <v>45494.29</v>
      </c>
      <c r="E91" s="216">
        <v>45494.29</v>
      </c>
      <c r="F91" s="61" t="s">
        <v>695</v>
      </c>
      <c r="G91" s="145">
        <v>0.1</v>
      </c>
      <c r="I91" s="61" t="s">
        <v>696</v>
      </c>
    </row>
    <row r="92" spans="1:15" x14ac:dyDescent="0.2">
      <c r="A92" s="63" t="s">
        <v>685</v>
      </c>
      <c r="B92" s="61" t="s">
        <v>686</v>
      </c>
      <c r="C92" s="143">
        <v>726574.5</v>
      </c>
      <c r="D92" s="216">
        <v>61093.86</v>
      </c>
      <c r="E92" s="216">
        <v>266601.81</v>
      </c>
      <c r="F92" s="61" t="s">
        <v>695</v>
      </c>
      <c r="G92" s="145">
        <v>0.1</v>
      </c>
      <c r="I92" s="61" t="s">
        <v>696</v>
      </c>
    </row>
    <row r="93" spans="1:15" x14ac:dyDescent="0.2">
      <c r="A93" s="63" t="s">
        <v>687</v>
      </c>
      <c r="B93" s="61" t="s">
        <v>688</v>
      </c>
      <c r="C93" s="143">
        <v>54304.03</v>
      </c>
      <c r="D93" s="216">
        <v>4977.9000000000005</v>
      </c>
      <c r="E93" s="216">
        <v>20151.669999999998</v>
      </c>
      <c r="F93" s="61" t="s">
        <v>695</v>
      </c>
      <c r="G93" s="145">
        <v>0.1</v>
      </c>
      <c r="I93" s="61" t="s">
        <v>696</v>
      </c>
    </row>
    <row r="94" spans="1:15" x14ac:dyDescent="0.2">
      <c r="A94" s="63">
        <v>1247</v>
      </c>
      <c r="B94" s="61" t="s">
        <v>274</v>
      </c>
      <c r="C94" s="65">
        <v>0</v>
      </c>
      <c r="D94" s="214">
        <v>0</v>
      </c>
      <c r="E94" s="214">
        <v>0</v>
      </c>
      <c r="G94" s="145"/>
    </row>
    <row r="95" spans="1:15" x14ac:dyDescent="0.2">
      <c r="A95" s="63">
        <v>1248</v>
      </c>
      <c r="B95" s="61" t="s">
        <v>275</v>
      </c>
      <c r="C95" s="65">
        <v>0</v>
      </c>
      <c r="D95" s="65">
        <v>0</v>
      </c>
      <c r="E95" s="65">
        <v>0</v>
      </c>
      <c r="G95" s="145"/>
    </row>
    <row r="96" spans="1:15" x14ac:dyDescent="0.2">
      <c r="A96" s="60" t="s">
        <v>631</v>
      </c>
      <c r="B96" s="60"/>
      <c r="C96" s="60"/>
      <c r="D96" s="60"/>
      <c r="E96" s="60"/>
      <c r="F96" s="60"/>
      <c r="G96" s="147"/>
      <c r="H96" s="60"/>
      <c r="I96" s="60"/>
    </row>
    <row r="97" spans="1:9" x14ac:dyDescent="0.2">
      <c r="A97" s="62" t="s">
        <v>180</v>
      </c>
      <c r="B97" s="62" t="s">
        <v>177</v>
      </c>
      <c r="C97" s="62" t="s">
        <v>178</v>
      </c>
      <c r="D97" s="62" t="s">
        <v>196</v>
      </c>
      <c r="E97" s="62" t="s">
        <v>276</v>
      </c>
      <c r="F97" s="62" t="s">
        <v>188</v>
      </c>
      <c r="G97" s="148" t="s">
        <v>257</v>
      </c>
      <c r="H97" s="62" t="s">
        <v>195</v>
      </c>
      <c r="I97" s="62" t="s">
        <v>258</v>
      </c>
    </row>
    <row r="98" spans="1:9" x14ac:dyDescent="0.2">
      <c r="A98" s="63">
        <v>1250</v>
      </c>
      <c r="B98" s="61" t="s">
        <v>277</v>
      </c>
      <c r="C98" s="65">
        <f>+C99+C101+C104</f>
        <v>184885.6</v>
      </c>
      <c r="D98" s="65">
        <f t="shared" ref="D98" si="10">+D99+D101+D103+D104+D106</f>
        <v>0</v>
      </c>
      <c r="E98" s="65">
        <f>+E99+E101+E103+E104+E106</f>
        <v>236.16000000000003</v>
      </c>
      <c r="G98" s="145"/>
    </row>
    <row r="99" spans="1:9" x14ac:dyDescent="0.2">
      <c r="A99" s="188">
        <v>1251</v>
      </c>
      <c r="B99" s="189" t="s">
        <v>278</v>
      </c>
      <c r="C99" s="190">
        <f>+C100</f>
        <v>151327.63</v>
      </c>
      <c r="D99" s="190">
        <f t="shared" ref="D99:E99" si="11">+D100</f>
        <v>0</v>
      </c>
      <c r="E99" s="190">
        <f t="shared" si="11"/>
        <v>106.58</v>
      </c>
      <c r="F99" s="189"/>
      <c r="G99" s="194"/>
      <c r="H99" s="189"/>
      <c r="I99" s="189"/>
    </row>
    <row r="100" spans="1:9" x14ac:dyDescent="0.2">
      <c r="A100" s="63" t="s">
        <v>689</v>
      </c>
      <c r="B100" s="61" t="s">
        <v>690</v>
      </c>
      <c r="C100" s="143">
        <v>151327.63</v>
      </c>
      <c r="D100" s="143">
        <v>0</v>
      </c>
      <c r="E100" s="143">
        <v>106.58</v>
      </c>
      <c r="F100" s="61" t="s">
        <v>695</v>
      </c>
      <c r="G100" s="145">
        <v>0.05</v>
      </c>
      <c r="I100" s="61" t="s">
        <v>696</v>
      </c>
    </row>
    <row r="101" spans="1:9" x14ac:dyDescent="0.2">
      <c r="A101" s="188">
        <v>1252</v>
      </c>
      <c r="B101" s="189" t="s">
        <v>279</v>
      </c>
      <c r="C101" s="190">
        <f>+C102</f>
        <v>2457.79</v>
      </c>
      <c r="D101" s="190">
        <f t="shared" ref="D101:E101" si="12">+D102</f>
        <v>0</v>
      </c>
      <c r="E101" s="190">
        <f t="shared" si="12"/>
        <v>0</v>
      </c>
      <c r="F101" s="189"/>
      <c r="G101" s="194"/>
      <c r="H101" s="189"/>
      <c r="I101" s="189"/>
    </row>
    <row r="102" spans="1:9" x14ac:dyDescent="0.2">
      <c r="A102" s="63" t="s">
        <v>691</v>
      </c>
      <c r="B102" s="61" t="s">
        <v>692</v>
      </c>
      <c r="C102" s="143">
        <v>2457.79</v>
      </c>
      <c r="D102" s="65">
        <v>0</v>
      </c>
      <c r="E102" s="65">
        <v>0</v>
      </c>
      <c r="F102" s="61" t="s">
        <v>695</v>
      </c>
      <c r="G102" s="145">
        <v>0.05</v>
      </c>
      <c r="I102" s="61" t="s">
        <v>696</v>
      </c>
    </row>
    <row r="103" spans="1:9" x14ac:dyDescent="0.2">
      <c r="A103" s="63">
        <v>1253</v>
      </c>
      <c r="B103" s="61" t="s">
        <v>280</v>
      </c>
      <c r="C103" s="65">
        <v>0</v>
      </c>
      <c r="D103" s="65">
        <v>0</v>
      </c>
      <c r="E103" s="65">
        <v>0</v>
      </c>
      <c r="G103" s="145"/>
    </row>
    <row r="104" spans="1:9" x14ac:dyDescent="0.2">
      <c r="A104" s="188">
        <v>1254</v>
      </c>
      <c r="B104" s="189" t="s">
        <v>281</v>
      </c>
      <c r="C104" s="190">
        <f>SUM(C105)</f>
        <v>31100.18</v>
      </c>
      <c r="D104" s="190">
        <f>SUM(D105)</f>
        <v>0</v>
      </c>
      <c r="E104" s="190">
        <f t="shared" ref="E104" si="13">SUM(E105)</f>
        <v>129.58000000000001</v>
      </c>
      <c r="F104" s="189"/>
      <c r="G104" s="194"/>
      <c r="H104" s="189"/>
      <c r="I104" s="189"/>
    </row>
    <row r="105" spans="1:9" x14ac:dyDescent="0.2">
      <c r="A105" s="63" t="s">
        <v>693</v>
      </c>
      <c r="B105" s="61" t="s">
        <v>694</v>
      </c>
      <c r="C105" s="143">
        <v>31100.18</v>
      </c>
      <c r="D105" s="65">
        <v>0</v>
      </c>
      <c r="E105" s="143">
        <v>129.58000000000001</v>
      </c>
      <c r="F105" s="61" t="s">
        <v>695</v>
      </c>
      <c r="G105" s="61">
        <v>0.05</v>
      </c>
      <c r="I105" s="61" t="s">
        <v>696</v>
      </c>
    </row>
    <row r="106" spans="1:9" x14ac:dyDescent="0.2">
      <c r="A106" s="63">
        <v>1259</v>
      </c>
      <c r="B106" s="61" t="s">
        <v>282</v>
      </c>
      <c r="C106" s="65">
        <v>0</v>
      </c>
      <c r="D106" s="65">
        <v>0</v>
      </c>
      <c r="E106" s="65">
        <v>0</v>
      </c>
    </row>
    <row r="107" spans="1:9" x14ac:dyDescent="0.2">
      <c r="A107" s="63">
        <v>1270</v>
      </c>
      <c r="B107" s="61" t="s">
        <v>283</v>
      </c>
      <c r="C107" s="65">
        <f>+C108+C109+C110+C111+C112+C113</f>
        <v>0</v>
      </c>
      <c r="D107" s="65">
        <v>0</v>
      </c>
      <c r="E107" s="65">
        <v>0</v>
      </c>
    </row>
    <row r="108" spans="1:9" x14ac:dyDescent="0.2">
      <c r="A108" s="63">
        <v>1271</v>
      </c>
      <c r="B108" s="61" t="s">
        <v>284</v>
      </c>
      <c r="C108" s="65">
        <v>0</v>
      </c>
      <c r="D108" s="65">
        <v>0</v>
      </c>
      <c r="E108" s="65">
        <v>0</v>
      </c>
    </row>
    <row r="109" spans="1:9" x14ac:dyDescent="0.2">
      <c r="A109" s="63">
        <v>1272</v>
      </c>
      <c r="B109" s="61" t="s">
        <v>285</v>
      </c>
      <c r="C109" s="65">
        <v>0</v>
      </c>
      <c r="D109" s="65">
        <v>0</v>
      </c>
      <c r="E109" s="65">
        <v>0</v>
      </c>
    </row>
    <row r="110" spans="1:9" x14ac:dyDescent="0.2">
      <c r="A110" s="63">
        <v>1273</v>
      </c>
      <c r="B110" s="61" t="s">
        <v>286</v>
      </c>
      <c r="C110" s="65">
        <v>0</v>
      </c>
      <c r="D110" s="65">
        <v>0</v>
      </c>
      <c r="E110" s="65">
        <v>0</v>
      </c>
    </row>
    <row r="111" spans="1:9" x14ac:dyDescent="0.2">
      <c r="A111" s="63">
        <v>1274</v>
      </c>
      <c r="B111" s="61" t="s">
        <v>287</v>
      </c>
      <c r="C111" s="65">
        <v>0</v>
      </c>
      <c r="D111" s="65">
        <v>0</v>
      </c>
      <c r="E111" s="65">
        <v>0</v>
      </c>
    </row>
    <row r="112" spans="1:9" x14ac:dyDescent="0.2">
      <c r="A112" s="63">
        <v>1275</v>
      </c>
      <c r="B112" s="61" t="s">
        <v>288</v>
      </c>
      <c r="C112" s="65">
        <v>0</v>
      </c>
      <c r="D112" s="65">
        <v>0</v>
      </c>
      <c r="E112" s="65">
        <v>0</v>
      </c>
    </row>
    <row r="113" spans="1:8" x14ac:dyDescent="0.2">
      <c r="A113" s="63">
        <v>1279</v>
      </c>
      <c r="B113" s="61" t="s">
        <v>289</v>
      </c>
      <c r="C113" s="65">
        <v>0</v>
      </c>
      <c r="D113" s="65">
        <v>0</v>
      </c>
      <c r="E113" s="65">
        <v>0</v>
      </c>
    </row>
    <row r="114" spans="1:8" x14ac:dyDescent="0.2">
      <c r="C114" s="65"/>
    </row>
    <row r="115" spans="1:8" x14ac:dyDescent="0.2">
      <c r="A115" s="60" t="s">
        <v>632</v>
      </c>
      <c r="B115" s="60"/>
      <c r="C115" s="60"/>
      <c r="D115" s="60"/>
      <c r="E115" s="60"/>
      <c r="F115" s="60"/>
      <c r="G115" s="60"/>
      <c r="H115" s="60"/>
    </row>
    <row r="116" spans="1:8" x14ac:dyDescent="0.2">
      <c r="A116" s="62" t="s">
        <v>180</v>
      </c>
      <c r="B116" s="62" t="s">
        <v>177</v>
      </c>
      <c r="C116" s="62" t="s">
        <v>178</v>
      </c>
      <c r="D116" s="62" t="s">
        <v>290</v>
      </c>
      <c r="E116" s="62"/>
      <c r="F116" s="62"/>
      <c r="G116" s="62"/>
      <c r="H116" s="62"/>
    </row>
    <row r="117" spans="1:8" x14ac:dyDescent="0.2">
      <c r="A117" s="63">
        <v>1160</v>
      </c>
      <c r="B117" s="61" t="s">
        <v>291</v>
      </c>
      <c r="C117" s="65">
        <v>0</v>
      </c>
    </row>
    <row r="118" spans="1:8" x14ac:dyDescent="0.2">
      <c r="A118" s="63">
        <v>1161</v>
      </c>
      <c r="B118" s="61" t="s">
        <v>292</v>
      </c>
      <c r="C118" s="65">
        <v>0</v>
      </c>
    </row>
    <row r="119" spans="1:8" x14ac:dyDescent="0.2">
      <c r="A119" s="63">
        <v>1162</v>
      </c>
      <c r="B119" s="61" t="s">
        <v>293</v>
      </c>
      <c r="C119" s="65">
        <v>0</v>
      </c>
    </row>
    <row r="121" spans="1:8" x14ac:dyDescent="0.2">
      <c r="A121" s="60" t="s">
        <v>633</v>
      </c>
      <c r="B121" s="60"/>
      <c r="C121" s="60"/>
      <c r="D121" s="60"/>
      <c r="E121" s="60"/>
      <c r="F121" s="60"/>
      <c r="G121" s="60"/>
      <c r="H121" s="60"/>
    </row>
    <row r="122" spans="1:8" x14ac:dyDescent="0.2">
      <c r="A122" s="62" t="s">
        <v>180</v>
      </c>
      <c r="B122" s="62" t="s">
        <v>177</v>
      </c>
      <c r="C122" s="62" t="s">
        <v>178</v>
      </c>
      <c r="D122" s="62" t="s">
        <v>238</v>
      </c>
      <c r="E122" s="62"/>
      <c r="F122" s="62"/>
      <c r="G122" s="62"/>
      <c r="H122" s="62"/>
    </row>
    <row r="123" spans="1:8" x14ac:dyDescent="0.2">
      <c r="A123" s="63">
        <v>1290</v>
      </c>
      <c r="B123" s="61" t="s">
        <v>294</v>
      </c>
      <c r="C123" s="65">
        <v>0</v>
      </c>
    </row>
    <row r="124" spans="1:8" x14ac:dyDescent="0.2">
      <c r="A124" s="63">
        <v>1291</v>
      </c>
      <c r="B124" s="61" t="s">
        <v>295</v>
      </c>
      <c r="C124" s="65">
        <v>0</v>
      </c>
    </row>
    <row r="125" spans="1:8" x14ac:dyDescent="0.2">
      <c r="A125" s="63">
        <v>1292</v>
      </c>
      <c r="B125" s="61" t="s">
        <v>296</v>
      </c>
      <c r="C125" s="65">
        <v>0</v>
      </c>
    </row>
    <row r="126" spans="1:8" x14ac:dyDescent="0.2">
      <c r="A126" s="63">
        <v>1293</v>
      </c>
      <c r="B126" s="61" t="s">
        <v>297</v>
      </c>
      <c r="C126" s="65">
        <v>0</v>
      </c>
    </row>
    <row r="128" spans="1:8" x14ac:dyDescent="0.2">
      <c r="A128" s="60" t="s">
        <v>634</v>
      </c>
      <c r="B128" s="60"/>
      <c r="C128" s="60"/>
      <c r="D128" s="60"/>
      <c r="E128" s="60"/>
      <c r="F128" s="60"/>
      <c r="G128" s="60"/>
      <c r="H128" s="60"/>
    </row>
    <row r="129" spans="1:8" x14ac:dyDescent="0.2">
      <c r="A129" s="62" t="s">
        <v>180</v>
      </c>
      <c r="B129" s="62" t="s">
        <v>177</v>
      </c>
      <c r="C129" s="62" t="s">
        <v>178</v>
      </c>
      <c r="D129" s="62" t="s">
        <v>234</v>
      </c>
      <c r="E129" s="62" t="s">
        <v>235</v>
      </c>
      <c r="F129" s="62" t="s">
        <v>236</v>
      </c>
      <c r="G129" s="62" t="s">
        <v>298</v>
      </c>
      <c r="H129" s="62" t="s">
        <v>299</v>
      </c>
    </row>
    <row r="130" spans="1:8" x14ac:dyDescent="0.2">
      <c r="A130" s="188">
        <v>2110</v>
      </c>
      <c r="B130" s="189" t="s">
        <v>300</v>
      </c>
      <c r="C130" s="195">
        <v>2199363.27</v>
      </c>
      <c r="D130" s="190">
        <f>+D131+D132+D133+D134+D135+D136+D137+D150+D151</f>
        <v>2199363.2699999996</v>
      </c>
      <c r="E130" s="190">
        <v>0</v>
      </c>
      <c r="F130" s="190">
        <v>0</v>
      </c>
      <c r="G130" s="190">
        <v>0</v>
      </c>
      <c r="H130" s="189"/>
    </row>
    <row r="131" spans="1:8" x14ac:dyDescent="0.2">
      <c r="A131" s="63">
        <v>2111</v>
      </c>
      <c r="B131" s="61" t="s">
        <v>301</v>
      </c>
      <c r="C131" s="65">
        <v>0</v>
      </c>
      <c r="D131" s="65">
        <v>0</v>
      </c>
      <c r="E131" s="65">
        <v>0</v>
      </c>
      <c r="F131" s="65">
        <v>0</v>
      </c>
      <c r="G131" s="65">
        <v>0</v>
      </c>
    </row>
    <row r="132" spans="1:8" x14ac:dyDescent="0.2">
      <c r="A132" s="188">
        <v>2112</v>
      </c>
      <c r="B132" s="189" t="s">
        <v>302</v>
      </c>
      <c r="C132" s="190"/>
      <c r="D132" s="190"/>
      <c r="E132" s="190">
        <v>0</v>
      </c>
      <c r="F132" s="190">
        <v>0</v>
      </c>
      <c r="G132" s="190">
        <v>0</v>
      </c>
      <c r="H132" s="189"/>
    </row>
    <row r="133" spans="1:8" x14ac:dyDescent="0.2">
      <c r="A133" s="63">
        <v>2113</v>
      </c>
      <c r="B133" s="61" t="s">
        <v>303</v>
      </c>
      <c r="C133" s="65">
        <v>0</v>
      </c>
      <c r="D133" s="65">
        <v>0</v>
      </c>
      <c r="E133" s="65">
        <v>0</v>
      </c>
      <c r="F133" s="65">
        <v>0</v>
      </c>
      <c r="G133" s="65">
        <v>0</v>
      </c>
    </row>
    <row r="134" spans="1:8" x14ac:dyDescent="0.2">
      <c r="A134" s="63">
        <v>2114</v>
      </c>
      <c r="B134" s="61" t="s">
        <v>304</v>
      </c>
      <c r="C134" s="65">
        <v>0</v>
      </c>
      <c r="D134" s="65">
        <v>0</v>
      </c>
      <c r="E134" s="65">
        <v>0</v>
      </c>
      <c r="F134" s="65">
        <v>0</v>
      </c>
      <c r="G134" s="65">
        <v>0</v>
      </c>
    </row>
    <row r="135" spans="1:8" x14ac:dyDescent="0.2">
      <c r="A135" s="63">
        <v>2115</v>
      </c>
      <c r="B135" s="61" t="s">
        <v>305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</row>
    <row r="136" spans="1:8" x14ac:dyDescent="0.2">
      <c r="A136" s="63">
        <v>2116</v>
      </c>
      <c r="B136" s="61" t="s">
        <v>306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</row>
    <row r="137" spans="1:8" x14ac:dyDescent="0.2">
      <c r="A137" s="188">
        <v>2117</v>
      </c>
      <c r="B137" s="189" t="s">
        <v>307</v>
      </c>
      <c r="C137" s="190">
        <f>+C138+C146</f>
        <v>2199363.2699999996</v>
      </c>
      <c r="D137" s="190">
        <f>+D138+D146</f>
        <v>2199363.2699999996</v>
      </c>
      <c r="E137" s="190">
        <f>+E138+E146</f>
        <v>0</v>
      </c>
      <c r="F137" s="190">
        <f>+F138+F146</f>
        <v>0</v>
      </c>
      <c r="G137" s="190">
        <f>+G138+G146</f>
        <v>0</v>
      </c>
      <c r="H137" s="190"/>
    </row>
    <row r="138" spans="1:8" x14ac:dyDescent="0.2">
      <c r="A138" s="188" t="s">
        <v>698</v>
      </c>
      <c r="B138" s="189" t="s">
        <v>699</v>
      </c>
      <c r="C138" s="190">
        <f>SUM(C139:C145)</f>
        <v>1494450.38</v>
      </c>
      <c r="D138" s="190">
        <f>SUM(D139:D145)</f>
        <v>1494450.38</v>
      </c>
      <c r="E138" s="190">
        <f>SUM(E139:E145)</f>
        <v>0</v>
      </c>
      <c r="F138" s="190">
        <f>SUM(F139:F145)</f>
        <v>0</v>
      </c>
      <c r="G138" s="190">
        <f>SUM(G139:G145)</f>
        <v>0</v>
      </c>
      <c r="H138" s="190"/>
    </row>
    <row r="139" spans="1:8" ht="22.5" x14ac:dyDescent="0.2">
      <c r="A139" s="63" t="s">
        <v>700</v>
      </c>
      <c r="B139" s="61" t="s">
        <v>701</v>
      </c>
      <c r="C139" s="143">
        <v>296.58999999999997</v>
      </c>
      <c r="D139" s="65">
        <v>296.58999999999997</v>
      </c>
      <c r="E139" s="65"/>
      <c r="F139" s="65"/>
      <c r="G139" s="65"/>
      <c r="H139" s="144" t="s">
        <v>697</v>
      </c>
    </row>
    <row r="140" spans="1:8" ht="22.5" x14ac:dyDescent="0.2">
      <c r="A140" s="63" t="s">
        <v>702</v>
      </c>
      <c r="B140" s="61" t="s">
        <v>703</v>
      </c>
      <c r="C140" s="143">
        <v>0</v>
      </c>
      <c r="D140" s="65">
        <v>0</v>
      </c>
      <c r="E140" s="65"/>
      <c r="F140" s="65"/>
      <c r="G140" s="65"/>
      <c r="H140" s="144" t="s">
        <v>697</v>
      </c>
    </row>
    <row r="141" spans="1:8" ht="22.5" x14ac:dyDescent="0.2">
      <c r="A141" s="63" t="s">
        <v>704</v>
      </c>
      <c r="B141" s="61" t="s">
        <v>705</v>
      </c>
      <c r="C141" s="143">
        <v>85.58</v>
      </c>
      <c r="D141" s="65">
        <v>85.58</v>
      </c>
      <c r="E141" s="65"/>
      <c r="F141" s="65"/>
      <c r="G141" s="65"/>
      <c r="H141" s="144" t="s">
        <v>697</v>
      </c>
    </row>
    <row r="142" spans="1:8" ht="22.5" x14ac:dyDescent="0.2">
      <c r="A142" s="63" t="s">
        <v>706</v>
      </c>
      <c r="B142" s="61" t="s">
        <v>707</v>
      </c>
      <c r="C142" s="143">
        <v>1249614.97</v>
      </c>
      <c r="D142" s="65">
        <v>1249614.97</v>
      </c>
      <c r="E142" s="65"/>
      <c r="F142" s="65"/>
      <c r="G142" s="65"/>
      <c r="H142" s="144" t="s">
        <v>697</v>
      </c>
    </row>
    <row r="143" spans="1:8" ht="22.5" x14ac:dyDescent="0.2">
      <c r="A143" s="63" t="s">
        <v>708</v>
      </c>
      <c r="B143" s="61" t="s">
        <v>709</v>
      </c>
      <c r="C143" s="143">
        <v>197849.53</v>
      </c>
      <c r="D143" s="65">
        <v>197849.53</v>
      </c>
      <c r="E143" s="65"/>
      <c r="F143" s="65"/>
      <c r="G143" s="65"/>
      <c r="H143" s="144" t="s">
        <v>697</v>
      </c>
    </row>
    <row r="144" spans="1:8" ht="22.5" x14ac:dyDescent="0.2">
      <c r="A144" s="63" t="s">
        <v>710</v>
      </c>
      <c r="B144" s="61" t="s">
        <v>711</v>
      </c>
      <c r="C144" s="143">
        <v>316.98</v>
      </c>
      <c r="D144" s="65">
        <v>316.98</v>
      </c>
      <c r="E144" s="65"/>
      <c r="F144" s="65"/>
      <c r="G144" s="65"/>
      <c r="H144" s="144" t="s">
        <v>697</v>
      </c>
    </row>
    <row r="145" spans="1:8" ht="22.5" x14ac:dyDescent="0.2">
      <c r="A145" s="63" t="s">
        <v>712</v>
      </c>
      <c r="B145" s="61" t="s">
        <v>713</v>
      </c>
      <c r="C145" s="143">
        <v>46286.73</v>
      </c>
      <c r="D145" s="65">
        <v>46286.73</v>
      </c>
      <c r="E145" s="65"/>
      <c r="F145" s="65"/>
      <c r="G145" s="65"/>
      <c r="H145" s="144" t="s">
        <v>697</v>
      </c>
    </row>
    <row r="146" spans="1:8" x14ac:dyDescent="0.2">
      <c r="A146" s="188" t="s">
        <v>714</v>
      </c>
      <c r="B146" s="189" t="s">
        <v>715</v>
      </c>
      <c r="C146" s="190">
        <f>SUM(C147:C149)</f>
        <v>704912.8899999999</v>
      </c>
      <c r="D146" s="190">
        <f t="shared" ref="D146:G146" si="14">SUM(D147:D149)</f>
        <v>704912.8899999999</v>
      </c>
      <c r="E146" s="190">
        <f t="shared" si="14"/>
        <v>0</v>
      </c>
      <c r="F146" s="190">
        <f t="shared" si="14"/>
        <v>0</v>
      </c>
      <c r="G146" s="190">
        <f t="shared" si="14"/>
        <v>0</v>
      </c>
      <c r="H146" s="190"/>
    </row>
    <row r="147" spans="1:8" ht="22.5" x14ac:dyDescent="0.2">
      <c r="A147" s="63" t="s">
        <v>716</v>
      </c>
      <c r="B147" s="61" t="s">
        <v>717</v>
      </c>
      <c r="C147" s="143">
        <v>141545.22</v>
      </c>
      <c r="D147" s="65">
        <v>141545.22</v>
      </c>
      <c r="E147" s="65"/>
      <c r="F147" s="65"/>
      <c r="G147" s="65"/>
      <c r="H147" s="144" t="s">
        <v>697</v>
      </c>
    </row>
    <row r="148" spans="1:8" ht="22.5" x14ac:dyDescent="0.2">
      <c r="A148" s="63" t="s">
        <v>718</v>
      </c>
      <c r="B148" s="61" t="s">
        <v>719</v>
      </c>
      <c r="C148" s="143">
        <v>480881.86</v>
      </c>
      <c r="D148" s="65">
        <v>480881.86</v>
      </c>
      <c r="E148" s="65"/>
      <c r="F148" s="65"/>
      <c r="G148" s="65"/>
      <c r="H148" s="144" t="s">
        <v>697</v>
      </c>
    </row>
    <row r="149" spans="1:8" ht="22.5" x14ac:dyDescent="0.2">
      <c r="A149" s="63" t="s">
        <v>720</v>
      </c>
      <c r="B149" s="61" t="s">
        <v>721</v>
      </c>
      <c r="C149" s="143">
        <v>82485.81</v>
      </c>
      <c r="D149" s="65">
        <v>82485.81</v>
      </c>
      <c r="E149" s="65"/>
      <c r="F149" s="65"/>
      <c r="G149" s="65"/>
      <c r="H149" s="144" t="s">
        <v>697</v>
      </c>
    </row>
    <row r="150" spans="1:8" x14ac:dyDescent="0.2">
      <c r="A150" s="63">
        <v>2118</v>
      </c>
      <c r="B150" s="61" t="s">
        <v>308</v>
      </c>
      <c r="C150" s="65">
        <v>0</v>
      </c>
      <c r="D150" s="65">
        <v>0</v>
      </c>
      <c r="E150" s="65">
        <v>0</v>
      </c>
      <c r="F150" s="65">
        <v>0</v>
      </c>
      <c r="G150" s="65">
        <v>0</v>
      </c>
    </row>
    <row r="151" spans="1:8" x14ac:dyDescent="0.2">
      <c r="A151" s="63">
        <v>2119</v>
      </c>
      <c r="B151" s="61" t="s">
        <v>309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</row>
    <row r="152" spans="1:8" x14ac:dyDescent="0.2">
      <c r="A152" s="188">
        <v>2120</v>
      </c>
      <c r="B152" s="189" t="s">
        <v>310</v>
      </c>
      <c r="C152" s="190">
        <f>+C155</f>
        <v>703.8</v>
      </c>
      <c r="D152" s="190">
        <f>+D155</f>
        <v>703.8</v>
      </c>
      <c r="E152" s="190">
        <v>0</v>
      </c>
      <c r="F152" s="190">
        <v>0</v>
      </c>
      <c r="G152" s="190">
        <v>0</v>
      </c>
      <c r="H152" s="189"/>
    </row>
    <row r="153" spans="1:8" x14ac:dyDescent="0.2">
      <c r="A153" s="141">
        <v>2121</v>
      </c>
      <c r="B153" s="142" t="s">
        <v>311</v>
      </c>
      <c r="C153" s="65">
        <v>0</v>
      </c>
      <c r="D153" s="65">
        <v>0</v>
      </c>
      <c r="E153" s="65">
        <v>0</v>
      </c>
      <c r="F153" s="65">
        <v>0</v>
      </c>
      <c r="G153" s="65">
        <v>0</v>
      </c>
    </row>
    <row r="154" spans="1:8" x14ac:dyDescent="0.2">
      <c r="A154" s="63">
        <v>2122</v>
      </c>
      <c r="B154" s="61" t="s">
        <v>312</v>
      </c>
      <c r="C154" s="65">
        <v>0</v>
      </c>
      <c r="D154" s="65">
        <v>0</v>
      </c>
      <c r="E154" s="65">
        <v>0</v>
      </c>
      <c r="F154" s="65">
        <v>0</v>
      </c>
      <c r="G154" s="65">
        <v>0</v>
      </c>
    </row>
    <row r="155" spans="1:8" x14ac:dyDescent="0.2">
      <c r="A155" s="188">
        <v>2129</v>
      </c>
      <c r="B155" s="189" t="s">
        <v>313</v>
      </c>
      <c r="C155" s="190">
        <f>+C156+C157</f>
        <v>703.8</v>
      </c>
      <c r="D155" s="190">
        <f>+D156+D157</f>
        <v>703.8</v>
      </c>
      <c r="E155" s="190">
        <f>SUM(E156:E158)</f>
        <v>0</v>
      </c>
      <c r="F155" s="190">
        <f>SUM(F156:F158)</f>
        <v>0</v>
      </c>
      <c r="G155" s="190">
        <f>SUM(G156:G158)</f>
        <v>0</v>
      </c>
      <c r="H155" s="189"/>
    </row>
    <row r="156" spans="1:8" ht="18.75" customHeight="1" x14ac:dyDescent="0.2">
      <c r="A156" s="188" t="s">
        <v>759</v>
      </c>
      <c r="B156" s="189" t="s">
        <v>760</v>
      </c>
      <c r="C156" s="190"/>
      <c r="D156" s="190"/>
      <c r="E156" s="190">
        <f>SUM(E158:E158)</f>
        <v>0</v>
      </c>
      <c r="F156" s="190">
        <f>SUM(F158:F158)</f>
        <v>0</v>
      </c>
      <c r="G156" s="190">
        <f>SUM(G158:G158)</f>
        <v>0</v>
      </c>
      <c r="H156" s="189"/>
    </row>
    <row r="157" spans="1:8" ht="18.75" customHeight="1" x14ac:dyDescent="0.2">
      <c r="A157" s="188" t="s">
        <v>761</v>
      </c>
      <c r="B157" s="189" t="s">
        <v>762</v>
      </c>
      <c r="C157" s="190">
        <f>SUM(C158:C158)</f>
        <v>703.8</v>
      </c>
      <c r="D157" s="190">
        <f>SUM(D158:D158)</f>
        <v>703.8</v>
      </c>
      <c r="E157" s="190">
        <v>0</v>
      </c>
      <c r="F157" s="190">
        <v>0</v>
      </c>
      <c r="G157" s="190"/>
      <c r="H157" s="189"/>
    </row>
    <row r="158" spans="1:8" ht="18.75" customHeight="1" x14ac:dyDescent="0.2">
      <c r="A158" s="63" t="s">
        <v>774</v>
      </c>
      <c r="B158" s="61" t="s">
        <v>775</v>
      </c>
      <c r="C158" s="143">
        <v>703.8</v>
      </c>
      <c r="D158" s="65">
        <v>703.8</v>
      </c>
      <c r="E158" s="65"/>
      <c r="F158" s="65"/>
      <c r="G158" s="65"/>
      <c r="H158" s="144" t="s">
        <v>697</v>
      </c>
    </row>
    <row r="159" spans="1:8" x14ac:dyDescent="0.2">
      <c r="A159" s="60" t="s">
        <v>635</v>
      </c>
      <c r="B159" s="60"/>
      <c r="C159" s="60"/>
      <c r="D159" s="60"/>
      <c r="E159" s="60"/>
      <c r="F159" s="60"/>
      <c r="G159" s="60"/>
      <c r="H159" s="60"/>
    </row>
    <row r="160" spans="1:8" x14ac:dyDescent="0.2">
      <c r="A160" s="62" t="s">
        <v>180</v>
      </c>
      <c r="B160" s="62" t="s">
        <v>177</v>
      </c>
      <c r="C160" s="62" t="s">
        <v>178</v>
      </c>
      <c r="D160" s="62" t="s">
        <v>181</v>
      </c>
      <c r="E160" s="62" t="s">
        <v>238</v>
      </c>
      <c r="F160" s="62"/>
      <c r="G160" s="62"/>
      <c r="H160" s="62"/>
    </row>
    <row r="161" spans="1:8" x14ac:dyDescent="0.2">
      <c r="A161" s="63">
        <v>2160</v>
      </c>
      <c r="B161" s="61" t="s">
        <v>314</v>
      </c>
      <c r="C161" s="65">
        <f>+C162+C163+C164+C165+C166+C167</f>
        <v>0</v>
      </c>
    </row>
    <row r="162" spans="1:8" x14ac:dyDescent="0.2">
      <c r="A162" s="63">
        <v>2161</v>
      </c>
      <c r="B162" s="61" t="s">
        <v>315</v>
      </c>
      <c r="C162" s="65">
        <v>0</v>
      </c>
    </row>
    <row r="163" spans="1:8" x14ac:dyDescent="0.2">
      <c r="A163" s="63">
        <v>2162</v>
      </c>
      <c r="B163" s="61" t="s">
        <v>316</v>
      </c>
      <c r="C163" s="65">
        <v>0</v>
      </c>
    </row>
    <row r="164" spans="1:8" x14ac:dyDescent="0.2">
      <c r="A164" s="63">
        <v>2163</v>
      </c>
      <c r="B164" s="61" t="s">
        <v>317</v>
      </c>
      <c r="C164" s="65">
        <v>0</v>
      </c>
    </row>
    <row r="165" spans="1:8" x14ac:dyDescent="0.2">
      <c r="A165" s="63">
        <v>2164</v>
      </c>
      <c r="B165" s="61" t="s">
        <v>318</v>
      </c>
      <c r="C165" s="65">
        <v>0</v>
      </c>
    </row>
    <row r="166" spans="1:8" x14ac:dyDescent="0.2">
      <c r="A166" s="63">
        <v>2165</v>
      </c>
      <c r="B166" s="61" t="s">
        <v>319</v>
      </c>
      <c r="C166" s="65">
        <v>0</v>
      </c>
    </row>
    <row r="167" spans="1:8" x14ac:dyDescent="0.2">
      <c r="A167" s="63">
        <v>2166</v>
      </c>
      <c r="B167" s="61" t="s">
        <v>320</v>
      </c>
      <c r="C167" s="65">
        <v>0</v>
      </c>
    </row>
    <row r="168" spans="1:8" x14ac:dyDescent="0.2">
      <c r="A168" s="176">
        <v>2170</v>
      </c>
      <c r="B168" s="177" t="s">
        <v>722</v>
      </c>
      <c r="C168" s="178">
        <f>+C169</f>
        <v>0</v>
      </c>
      <c r="D168" s="177"/>
      <c r="E168" s="177"/>
      <c r="F168" s="177"/>
      <c r="G168" s="177"/>
      <c r="H168" s="177"/>
    </row>
    <row r="169" spans="1:8" x14ac:dyDescent="0.2">
      <c r="A169" s="176">
        <v>2179</v>
      </c>
      <c r="B169" s="177" t="s">
        <v>723</v>
      </c>
      <c r="C169" s="178">
        <f>SUM(C170:C171)</f>
        <v>0</v>
      </c>
      <c r="D169" s="177"/>
      <c r="E169" s="177"/>
      <c r="F169" s="177"/>
      <c r="G169" s="177"/>
      <c r="H169" s="177"/>
    </row>
    <row r="170" spans="1:8" x14ac:dyDescent="0.2">
      <c r="A170" s="63" t="s">
        <v>724</v>
      </c>
      <c r="B170" s="61" t="s">
        <v>725</v>
      </c>
      <c r="C170" s="65">
        <v>0</v>
      </c>
    </row>
    <row r="171" spans="1:8" x14ac:dyDescent="0.2">
      <c r="A171" s="63" t="s">
        <v>726</v>
      </c>
      <c r="B171" s="61" t="s">
        <v>727</v>
      </c>
      <c r="C171" s="65">
        <v>0</v>
      </c>
    </row>
    <row r="172" spans="1:8" x14ac:dyDescent="0.2">
      <c r="A172" s="63">
        <v>2250</v>
      </c>
      <c r="B172" s="61" t="s">
        <v>321</v>
      </c>
      <c r="C172" s="65">
        <f>+C173+C174+C175+C176+C177+C178</f>
        <v>0</v>
      </c>
    </row>
    <row r="173" spans="1:8" x14ac:dyDescent="0.2">
      <c r="A173" s="63">
        <v>2251</v>
      </c>
      <c r="B173" s="61" t="s">
        <v>322</v>
      </c>
      <c r="C173" s="65">
        <v>0</v>
      </c>
    </row>
    <row r="174" spans="1:8" x14ac:dyDescent="0.2">
      <c r="A174" s="63">
        <v>2252</v>
      </c>
      <c r="B174" s="61" t="s">
        <v>323</v>
      </c>
      <c r="C174" s="65">
        <v>0</v>
      </c>
    </row>
    <row r="175" spans="1:8" x14ac:dyDescent="0.2">
      <c r="A175" s="63">
        <v>2253</v>
      </c>
      <c r="B175" s="61" t="s">
        <v>324</v>
      </c>
      <c r="C175" s="65">
        <v>0</v>
      </c>
    </row>
    <row r="176" spans="1:8" x14ac:dyDescent="0.2">
      <c r="A176" s="63">
        <v>2254</v>
      </c>
      <c r="B176" s="61" t="s">
        <v>325</v>
      </c>
      <c r="C176" s="65">
        <v>0</v>
      </c>
    </row>
    <row r="177" spans="1:8" x14ac:dyDescent="0.2">
      <c r="A177" s="63">
        <v>2255</v>
      </c>
      <c r="B177" s="61" t="s">
        <v>326</v>
      </c>
      <c r="C177" s="65">
        <v>0</v>
      </c>
    </row>
    <row r="178" spans="1:8" x14ac:dyDescent="0.2">
      <c r="A178" s="63">
        <v>2256</v>
      </c>
      <c r="B178" s="61" t="s">
        <v>327</v>
      </c>
      <c r="C178" s="65">
        <v>0</v>
      </c>
    </row>
    <row r="180" spans="1:8" x14ac:dyDescent="0.2">
      <c r="A180" s="60" t="s">
        <v>636</v>
      </c>
      <c r="B180" s="60"/>
      <c r="C180" s="60"/>
      <c r="D180" s="60"/>
      <c r="E180" s="60"/>
      <c r="F180" s="60"/>
      <c r="G180" s="60"/>
      <c r="H180" s="60"/>
    </row>
    <row r="181" spans="1:8" x14ac:dyDescent="0.2">
      <c r="A181" s="64" t="s">
        <v>180</v>
      </c>
      <c r="B181" s="64" t="s">
        <v>177</v>
      </c>
      <c r="C181" s="64" t="s">
        <v>178</v>
      </c>
      <c r="D181" s="64" t="s">
        <v>181</v>
      </c>
      <c r="E181" s="64" t="s">
        <v>238</v>
      </c>
      <c r="F181" s="64"/>
      <c r="G181" s="64"/>
      <c r="H181" s="64"/>
    </row>
    <row r="182" spans="1:8" x14ac:dyDescent="0.2">
      <c r="A182" s="63">
        <v>2159</v>
      </c>
      <c r="B182" s="61" t="s">
        <v>328</v>
      </c>
      <c r="C182" s="65">
        <v>0</v>
      </c>
    </row>
    <row r="183" spans="1:8" x14ac:dyDescent="0.2">
      <c r="A183" s="63">
        <v>2199</v>
      </c>
      <c r="B183" s="61" t="s">
        <v>329</v>
      </c>
      <c r="C183" s="65">
        <v>0</v>
      </c>
    </row>
    <row r="184" spans="1:8" x14ac:dyDescent="0.2">
      <c r="A184" s="63">
        <v>2240</v>
      </c>
      <c r="B184" s="61" t="s">
        <v>330</v>
      </c>
      <c r="C184" s="65">
        <v>0</v>
      </c>
    </row>
    <row r="185" spans="1:8" x14ac:dyDescent="0.2">
      <c r="A185" s="63">
        <v>2241</v>
      </c>
      <c r="B185" s="61" t="s">
        <v>331</v>
      </c>
      <c r="C185" s="65">
        <v>0</v>
      </c>
    </row>
    <row r="186" spans="1:8" x14ac:dyDescent="0.2">
      <c r="A186" s="63">
        <v>2242</v>
      </c>
      <c r="B186" s="61" t="s">
        <v>332</v>
      </c>
      <c r="C186" s="65">
        <v>0</v>
      </c>
    </row>
    <row r="187" spans="1:8" x14ac:dyDescent="0.2">
      <c r="A187" s="63">
        <v>2249</v>
      </c>
      <c r="B187" s="61" t="s">
        <v>333</v>
      </c>
      <c r="C187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2:C61"/>
  <sheetViews>
    <sheetView zoomScaleNormal="100" zoomScaleSheetLayoutView="110" workbookViewId="0">
      <pane ySplit="2" topLeftCell="A24" activePane="bottomLeft" state="frozen"/>
      <selection activeCell="A14" sqref="A14:B14"/>
      <selection pane="bottomLeft" activeCell="B28" sqref="B28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2"/>
      <c r="B3" s="26"/>
    </row>
    <row r="4" spans="1:2" ht="15" customHeight="1" x14ac:dyDescent="0.2">
      <c r="A4" s="133" t="s">
        <v>1</v>
      </c>
      <c r="B4" s="47" t="s">
        <v>111</v>
      </c>
    </row>
    <row r="5" spans="1:2" ht="15" customHeight="1" x14ac:dyDescent="0.2">
      <c r="A5" s="131"/>
      <c r="B5" s="47" t="s">
        <v>82</v>
      </c>
    </row>
    <row r="6" spans="1:2" ht="15" customHeight="1" x14ac:dyDescent="0.2">
      <c r="A6" s="131"/>
      <c r="B6" s="45" t="s">
        <v>183</v>
      </c>
    </row>
    <row r="7" spans="1:2" ht="15" customHeight="1" x14ac:dyDescent="0.2">
      <c r="A7" s="131"/>
      <c r="B7" s="47" t="s">
        <v>83</v>
      </c>
    </row>
    <row r="8" spans="1:2" x14ac:dyDescent="0.2">
      <c r="A8" s="131"/>
    </row>
    <row r="9" spans="1:2" ht="15" customHeight="1" x14ac:dyDescent="0.2">
      <c r="A9" s="133" t="s">
        <v>3</v>
      </c>
      <c r="B9" s="47" t="s">
        <v>161</v>
      </c>
    </row>
    <row r="10" spans="1:2" ht="15" customHeight="1" x14ac:dyDescent="0.2">
      <c r="A10" s="131"/>
      <c r="B10" s="47" t="s">
        <v>160</v>
      </c>
    </row>
    <row r="11" spans="1:2" ht="15" customHeight="1" x14ac:dyDescent="0.2">
      <c r="A11" s="131"/>
      <c r="B11" s="47" t="s">
        <v>159</v>
      </c>
    </row>
    <row r="12" spans="1:2" ht="15" customHeight="1" x14ac:dyDescent="0.2">
      <c r="A12" s="131"/>
      <c r="B12" s="47" t="s">
        <v>84</v>
      </c>
    </row>
    <row r="13" spans="1:2" ht="15" customHeight="1" x14ac:dyDescent="0.2">
      <c r="A13" s="131"/>
      <c r="B13" s="47" t="s">
        <v>162</v>
      </c>
    </row>
    <row r="14" spans="1:2" x14ac:dyDescent="0.2">
      <c r="A14" s="131"/>
    </row>
    <row r="15" spans="1:2" ht="15" customHeight="1" x14ac:dyDescent="0.2">
      <c r="A15" s="133" t="s">
        <v>5</v>
      </c>
      <c r="B15" s="48" t="s">
        <v>85</v>
      </c>
    </row>
    <row r="16" spans="1:2" ht="15" customHeight="1" x14ac:dyDescent="0.2">
      <c r="A16" s="131"/>
      <c r="B16" s="48" t="s">
        <v>86</v>
      </c>
    </row>
    <row r="17" spans="1:2" ht="15" customHeight="1" x14ac:dyDescent="0.2">
      <c r="A17" s="131"/>
      <c r="B17" s="48" t="s">
        <v>87</v>
      </c>
    </row>
    <row r="18" spans="1:2" ht="15" customHeight="1" x14ac:dyDescent="0.2">
      <c r="A18" s="131"/>
      <c r="B18" s="47" t="s">
        <v>88</v>
      </c>
    </row>
    <row r="19" spans="1:2" ht="15" customHeight="1" x14ac:dyDescent="0.2">
      <c r="A19" s="131"/>
      <c r="B19" s="37" t="s">
        <v>171</v>
      </c>
    </row>
    <row r="20" spans="1:2" x14ac:dyDescent="0.2">
      <c r="A20" s="131"/>
    </row>
    <row r="21" spans="1:2" ht="15" customHeight="1" x14ac:dyDescent="0.2">
      <c r="A21" s="133" t="s">
        <v>167</v>
      </c>
      <c r="B21" s="1" t="s">
        <v>212</v>
      </c>
    </row>
    <row r="22" spans="1:2" ht="15" customHeight="1" x14ac:dyDescent="0.2">
      <c r="A22" s="131"/>
      <c r="B22" s="49" t="s">
        <v>213</v>
      </c>
    </row>
    <row r="23" spans="1:2" x14ac:dyDescent="0.2">
      <c r="A23" s="131"/>
    </row>
    <row r="24" spans="1:2" ht="15" customHeight="1" x14ac:dyDescent="0.2">
      <c r="A24" s="133" t="s">
        <v>7</v>
      </c>
      <c r="B24" s="37" t="s">
        <v>89</v>
      </c>
    </row>
    <row r="25" spans="1:2" ht="15" customHeight="1" x14ac:dyDescent="0.2">
      <c r="A25" s="131"/>
      <c r="B25" s="37" t="s">
        <v>163</v>
      </c>
    </row>
    <row r="26" spans="1:2" ht="15" customHeight="1" x14ac:dyDescent="0.2">
      <c r="A26" s="131"/>
      <c r="B26" s="37" t="s">
        <v>164</v>
      </c>
    </row>
    <row r="27" spans="1:2" x14ac:dyDescent="0.2">
      <c r="A27" s="131"/>
    </row>
    <row r="28" spans="1:2" ht="15" customHeight="1" x14ac:dyDescent="0.2">
      <c r="A28" s="133" t="s">
        <v>8</v>
      </c>
      <c r="B28" s="37" t="s">
        <v>90</v>
      </c>
    </row>
    <row r="29" spans="1:2" ht="15" customHeight="1" x14ac:dyDescent="0.2">
      <c r="A29" s="131"/>
      <c r="B29" s="37" t="s">
        <v>170</v>
      </c>
    </row>
    <row r="30" spans="1:2" ht="15" customHeight="1" x14ac:dyDescent="0.2">
      <c r="A30" s="131"/>
      <c r="B30" s="37" t="s">
        <v>91</v>
      </c>
    </row>
    <row r="31" spans="1:2" ht="15" customHeight="1" x14ac:dyDescent="0.2">
      <c r="A31" s="131"/>
      <c r="B31" s="50" t="s">
        <v>92</v>
      </c>
    </row>
    <row r="32" spans="1:2" x14ac:dyDescent="0.2">
      <c r="A32" s="131"/>
    </row>
    <row r="33" spans="1:2" ht="15" customHeight="1" x14ac:dyDescent="0.2">
      <c r="A33" s="133" t="s">
        <v>9</v>
      </c>
      <c r="B33" s="37" t="s">
        <v>93</v>
      </c>
    </row>
    <row r="34" spans="1:2" ht="15" customHeight="1" x14ac:dyDescent="0.2">
      <c r="A34" s="131"/>
      <c r="B34" s="37" t="s">
        <v>94</v>
      </c>
    </row>
    <row r="35" spans="1:2" x14ac:dyDescent="0.2">
      <c r="A35" s="131"/>
    </row>
    <row r="36" spans="1:2" ht="15" customHeight="1" x14ac:dyDescent="0.2">
      <c r="A36" s="133" t="s">
        <v>11</v>
      </c>
      <c r="B36" s="47" t="s">
        <v>165</v>
      </c>
    </row>
    <row r="37" spans="1:2" ht="15" customHeight="1" x14ac:dyDescent="0.2">
      <c r="A37" s="131"/>
      <c r="B37" s="47" t="s">
        <v>172</v>
      </c>
    </row>
    <row r="38" spans="1:2" ht="15" customHeight="1" x14ac:dyDescent="0.2">
      <c r="A38" s="131"/>
      <c r="B38" s="51" t="s">
        <v>217</v>
      </c>
    </row>
    <row r="39" spans="1:2" ht="15" customHeight="1" x14ac:dyDescent="0.2">
      <c r="A39" s="131"/>
      <c r="B39" s="47" t="s">
        <v>218</v>
      </c>
    </row>
    <row r="40" spans="1:2" ht="15" customHeight="1" x14ac:dyDescent="0.2">
      <c r="A40" s="131"/>
      <c r="B40" s="47" t="s">
        <v>168</v>
      </c>
    </row>
    <row r="41" spans="1:2" ht="15" customHeight="1" x14ac:dyDescent="0.2">
      <c r="A41" s="131"/>
      <c r="B41" s="47" t="s">
        <v>169</v>
      </c>
    </row>
    <row r="42" spans="1:2" x14ac:dyDescent="0.2">
      <c r="A42" s="131"/>
    </row>
    <row r="43" spans="1:2" ht="15" customHeight="1" x14ac:dyDescent="0.2">
      <c r="A43" s="133" t="s">
        <v>13</v>
      </c>
      <c r="B43" s="47" t="s">
        <v>173</v>
      </c>
    </row>
    <row r="44" spans="1:2" ht="15" customHeight="1" x14ac:dyDescent="0.2">
      <c r="A44" s="131"/>
      <c r="B44" s="47" t="s">
        <v>176</v>
      </c>
    </row>
    <row r="45" spans="1:2" ht="15" customHeight="1" x14ac:dyDescent="0.2">
      <c r="A45" s="131"/>
      <c r="B45" s="51" t="s">
        <v>219</v>
      </c>
    </row>
    <row r="46" spans="1:2" ht="15" customHeight="1" x14ac:dyDescent="0.2">
      <c r="A46" s="131"/>
      <c r="B46" s="47" t="s">
        <v>220</v>
      </c>
    </row>
    <row r="47" spans="1:2" ht="15" customHeight="1" x14ac:dyDescent="0.2">
      <c r="A47" s="131"/>
      <c r="B47" s="47" t="s">
        <v>175</v>
      </c>
    </row>
    <row r="48" spans="1:2" ht="15" customHeight="1" x14ac:dyDescent="0.2">
      <c r="A48" s="131"/>
      <c r="B48" s="47" t="s">
        <v>174</v>
      </c>
    </row>
    <row r="49" spans="1:2" x14ac:dyDescent="0.2">
      <c r="A49" s="131"/>
    </row>
    <row r="50" spans="1:2" ht="25.5" customHeight="1" x14ac:dyDescent="0.2">
      <c r="A50" s="133" t="s">
        <v>15</v>
      </c>
      <c r="B50" s="45" t="s">
        <v>197</v>
      </c>
    </row>
    <row r="51" spans="1:2" x14ac:dyDescent="0.2">
      <c r="A51" s="131"/>
    </row>
    <row r="52" spans="1:2" ht="15" customHeight="1" x14ac:dyDescent="0.2">
      <c r="A52" s="133" t="s">
        <v>17</v>
      </c>
      <c r="B52" s="47" t="s">
        <v>96</v>
      </c>
    </row>
    <row r="53" spans="1:2" x14ac:dyDescent="0.2">
      <c r="A53" s="131"/>
    </row>
    <row r="54" spans="1:2" ht="15" customHeight="1" x14ac:dyDescent="0.2">
      <c r="A54" s="133" t="s">
        <v>19</v>
      </c>
      <c r="B54" s="48" t="s">
        <v>97</v>
      </c>
    </row>
    <row r="55" spans="1:2" ht="15" customHeight="1" x14ac:dyDescent="0.2">
      <c r="A55" s="131"/>
      <c r="B55" s="48" t="s">
        <v>98</v>
      </c>
    </row>
    <row r="56" spans="1:2" ht="15" customHeight="1" x14ac:dyDescent="0.2">
      <c r="A56" s="131"/>
      <c r="B56" s="48" t="s">
        <v>99</v>
      </c>
    </row>
    <row r="57" spans="1:2" ht="15" customHeight="1" x14ac:dyDescent="0.2">
      <c r="A57" s="131"/>
      <c r="B57" s="48" t="s">
        <v>100</v>
      </c>
    </row>
    <row r="58" spans="1:2" ht="15" customHeight="1" x14ac:dyDescent="0.2">
      <c r="A58" s="131"/>
      <c r="B58" s="48" t="s">
        <v>101</v>
      </c>
    </row>
    <row r="59" spans="1:2" x14ac:dyDescent="0.2">
      <c r="A59" s="131"/>
    </row>
    <row r="60" spans="1:2" ht="15" customHeight="1" x14ac:dyDescent="0.2">
      <c r="A60" s="133" t="s">
        <v>21</v>
      </c>
      <c r="B60" s="37" t="s">
        <v>102</v>
      </c>
    </row>
    <row r="61" spans="1:2" ht="15" customHeight="1" x14ac:dyDescent="0.2">
      <c r="A61" s="133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E220"/>
  <sheetViews>
    <sheetView topLeftCell="A223" zoomScale="112" zoomScaleNormal="112" workbookViewId="0">
      <selection activeCell="A185" sqref="A185:D186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218" t="str">
        <f>ESF!A1</f>
        <v>PATRONATO DE BOMBEROS DE LEON GTO.</v>
      </c>
      <c r="B1" s="218"/>
      <c r="C1" s="218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218" t="s">
        <v>334</v>
      </c>
      <c r="B2" s="218"/>
      <c r="C2" s="218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218" t="str">
        <f>ESF!A3</f>
        <v>Correspondiente del 01 de Enero al 31 de Diciembre de 2019</v>
      </c>
      <c r="B3" s="218"/>
      <c r="C3" s="218"/>
      <c r="D3" s="55" t="s">
        <v>226</v>
      </c>
      <c r="E3" s="66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614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335</v>
      </c>
      <c r="E7" s="87"/>
    </row>
    <row r="8" spans="1:5" x14ac:dyDescent="0.2">
      <c r="A8" s="159">
        <v>4100</v>
      </c>
      <c r="B8" s="160" t="s">
        <v>336</v>
      </c>
      <c r="C8" s="161">
        <f>+C9+C19+C25+C28+C34+C37+C46</f>
        <v>7354514.3200000003</v>
      </c>
      <c r="D8" s="160"/>
      <c r="E8" s="162"/>
    </row>
    <row r="9" spans="1:5" x14ac:dyDescent="0.2">
      <c r="A9" s="89">
        <v>4110</v>
      </c>
      <c r="B9" s="90" t="s">
        <v>337</v>
      </c>
      <c r="C9" s="150">
        <f>SUM(C10:C18)</f>
        <v>0</v>
      </c>
      <c r="D9" s="90"/>
      <c r="E9" s="88"/>
    </row>
    <row r="10" spans="1:5" x14ac:dyDescent="0.2">
      <c r="A10" s="89">
        <v>4111</v>
      </c>
      <c r="B10" s="90" t="s">
        <v>338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339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340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341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342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343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344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533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345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346</v>
      </c>
      <c r="C19" s="150">
        <f>SUM(C20:C24)</f>
        <v>0</v>
      </c>
      <c r="D19" s="90"/>
      <c r="E19" s="88"/>
    </row>
    <row r="20" spans="1:5" x14ac:dyDescent="0.2">
      <c r="A20" s="89">
        <v>4121</v>
      </c>
      <c r="B20" s="90" t="s">
        <v>347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534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348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349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350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351</v>
      </c>
      <c r="C25" s="150">
        <f>SUM(C26:C27)</f>
        <v>0</v>
      </c>
      <c r="D25" s="90"/>
      <c r="E25" s="88"/>
    </row>
    <row r="26" spans="1:5" x14ac:dyDescent="0.2">
      <c r="A26" s="89">
        <v>4131</v>
      </c>
      <c r="B26" s="90" t="s">
        <v>352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535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353</v>
      </c>
      <c r="C28" s="150">
        <f>SUM(C29:C32)</f>
        <v>0</v>
      </c>
      <c r="D28" s="90"/>
      <c r="E28" s="88"/>
    </row>
    <row r="29" spans="1:5" x14ac:dyDescent="0.2">
      <c r="A29" s="89">
        <v>4141</v>
      </c>
      <c r="B29" s="90" t="s">
        <v>354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355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356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536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357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537</v>
      </c>
      <c r="C34" s="150">
        <f>SUM(C35:C36)</f>
        <v>0</v>
      </c>
      <c r="D34" s="90"/>
      <c r="E34" s="88"/>
    </row>
    <row r="35" spans="1:5" x14ac:dyDescent="0.2">
      <c r="A35" s="89">
        <v>4151</v>
      </c>
      <c r="B35" s="90" t="s">
        <v>537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538</v>
      </c>
      <c r="C36" s="158">
        <v>0</v>
      </c>
      <c r="D36" s="90"/>
      <c r="E36" s="88"/>
    </row>
    <row r="37" spans="1:5" x14ac:dyDescent="0.2">
      <c r="A37" s="89">
        <v>4160</v>
      </c>
      <c r="B37" s="90" t="s">
        <v>539</v>
      </c>
      <c r="C37" s="150">
        <f>SUM(C38:C45)</f>
        <v>0</v>
      </c>
      <c r="D37" s="90"/>
      <c r="E37" s="88"/>
    </row>
    <row r="38" spans="1:5" x14ac:dyDescent="0.2">
      <c r="A38" s="89">
        <v>4161</v>
      </c>
      <c r="B38" s="90" t="s">
        <v>358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359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360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361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362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540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363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364</v>
      </c>
      <c r="C45" s="93">
        <v>0</v>
      </c>
      <c r="D45" s="90"/>
      <c r="E45" s="88"/>
    </row>
    <row r="46" spans="1:5" x14ac:dyDescent="0.2">
      <c r="A46" s="159">
        <v>4170</v>
      </c>
      <c r="B46" s="160" t="s">
        <v>541</v>
      </c>
      <c r="C46" s="161">
        <f>SUM(C47:C54)</f>
        <v>7354514.3200000003</v>
      </c>
      <c r="D46" s="160"/>
      <c r="E46" s="88"/>
    </row>
    <row r="47" spans="1:5" x14ac:dyDescent="0.2">
      <c r="A47" s="89">
        <v>4171</v>
      </c>
      <c r="B47" s="90" t="s">
        <v>542</v>
      </c>
      <c r="C47" s="93"/>
      <c r="D47" s="90"/>
      <c r="E47" s="88"/>
    </row>
    <row r="48" spans="1:5" x14ac:dyDescent="0.2">
      <c r="A48" s="89">
        <v>4172</v>
      </c>
      <c r="B48" s="90" t="s">
        <v>543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544</v>
      </c>
      <c r="C49" s="93">
        <v>7354514.3200000003</v>
      </c>
      <c r="D49" s="90"/>
      <c r="E49" s="165" t="s">
        <v>749</v>
      </c>
    </row>
    <row r="50" spans="1:5" ht="22.5" x14ac:dyDescent="0.2">
      <c r="A50" s="89">
        <v>4174</v>
      </c>
      <c r="B50" s="91" t="s">
        <v>545</v>
      </c>
      <c r="C50" s="158">
        <v>0</v>
      </c>
      <c r="D50" s="90"/>
      <c r="E50" s="88"/>
    </row>
    <row r="51" spans="1:5" ht="22.5" x14ac:dyDescent="0.2">
      <c r="A51" s="89">
        <v>4175</v>
      </c>
      <c r="B51" s="91" t="s">
        <v>546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547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548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549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615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335</v>
      </c>
      <c r="E57" s="87"/>
    </row>
    <row r="58" spans="1:5" ht="33.75" x14ac:dyDescent="0.2">
      <c r="A58" s="159">
        <v>4200</v>
      </c>
      <c r="B58" s="163" t="s">
        <v>550</v>
      </c>
      <c r="C58" s="164">
        <f>+C59+C65</f>
        <v>75264764.730000004</v>
      </c>
      <c r="D58" s="160"/>
      <c r="E58" s="162"/>
    </row>
    <row r="59" spans="1:5" ht="22.5" x14ac:dyDescent="0.2">
      <c r="A59" s="89">
        <v>4210</v>
      </c>
      <c r="B59" s="91" t="s">
        <v>551</v>
      </c>
      <c r="C59" s="93">
        <f>SUM(C60:C64)</f>
        <v>0</v>
      </c>
      <c r="D59" s="90"/>
      <c r="E59" s="88"/>
    </row>
    <row r="60" spans="1:5" x14ac:dyDescent="0.2">
      <c r="A60" s="89">
        <v>4211</v>
      </c>
      <c r="B60" s="90" t="s">
        <v>365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366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367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552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553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368</v>
      </c>
      <c r="C65" s="93">
        <v>75264764.730000004</v>
      </c>
      <c r="D65" s="90"/>
      <c r="E65" s="88"/>
    </row>
    <row r="66" spans="1:5" x14ac:dyDescent="0.2">
      <c r="A66" s="89">
        <v>4221</v>
      </c>
      <c r="B66" s="90" t="s">
        <v>369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370</v>
      </c>
      <c r="C67" s="93">
        <v>75264764.730000004</v>
      </c>
      <c r="D67" s="90"/>
      <c r="E67" s="88" t="s">
        <v>750</v>
      </c>
    </row>
    <row r="68" spans="1:5" x14ac:dyDescent="0.2">
      <c r="A68" s="89">
        <v>4225</v>
      </c>
      <c r="B68" s="90" t="s">
        <v>372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554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616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373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374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555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375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376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377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378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379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380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381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382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382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383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383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384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385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556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386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387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388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557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384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617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389</v>
      </c>
      <c r="E97" s="87" t="s">
        <v>238</v>
      </c>
    </row>
    <row r="98" spans="1:5" x14ac:dyDescent="0.2">
      <c r="A98" s="197">
        <v>5000</v>
      </c>
      <c r="B98" s="198" t="s">
        <v>390</v>
      </c>
      <c r="C98" s="199">
        <f>+C99+C127+C160+C170+C185</f>
        <v>72067717.189999983</v>
      </c>
      <c r="D98" s="200">
        <f>C98/C98</f>
        <v>1</v>
      </c>
      <c r="E98" s="201"/>
    </row>
    <row r="99" spans="1:5" x14ac:dyDescent="0.2">
      <c r="A99" s="197">
        <v>5100</v>
      </c>
      <c r="B99" s="198" t="s">
        <v>391</v>
      </c>
      <c r="C99" s="199">
        <f>+C100+C107+C117</f>
        <v>68483622.969999984</v>
      </c>
      <c r="D99" s="200">
        <f>C99/$C$99</f>
        <v>1</v>
      </c>
      <c r="E99" s="201"/>
    </row>
    <row r="100" spans="1:5" x14ac:dyDescent="0.2">
      <c r="A100" s="197">
        <v>5110</v>
      </c>
      <c r="B100" s="198" t="s">
        <v>392</v>
      </c>
      <c r="C100" s="199">
        <f>SUM(C101:C106)</f>
        <v>53918031.719999991</v>
      </c>
      <c r="D100" s="200">
        <f t="shared" ref="D100:D163" si="0">C100/$C$99</f>
        <v>0.78731278197152899</v>
      </c>
      <c r="E100" s="201"/>
    </row>
    <row r="101" spans="1:5" x14ac:dyDescent="0.2">
      <c r="A101" s="92">
        <v>5111</v>
      </c>
      <c r="B101" s="90" t="s">
        <v>393</v>
      </c>
      <c r="C101" s="158">
        <v>29922427.489999998</v>
      </c>
      <c r="D101" s="94">
        <f t="shared" si="0"/>
        <v>0.4369282200958885</v>
      </c>
      <c r="E101" s="166" t="s">
        <v>751</v>
      </c>
    </row>
    <row r="102" spans="1:5" x14ac:dyDescent="0.2">
      <c r="A102" s="92">
        <v>5112</v>
      </c>
      <c r="B102" s="90" t="s">
        <v>394</v>
      </c>
      <c r="C102" s="158">
        <v>181553.29</v>
      </c>
      <c r="D102" s="94">
        <f t="shared" si="0"/>
        <v>2.6510468069063965E-3</v>
      </c>
      <c r="E102" s="167" t="s">
        <v>751</v>
      </c>
    </row>
    <row r="103" spans="1:5" x14ac:dyDescent="0.2">
      <c r="A103" s="92">
        <v>5113</v>
      </c>
      <c r="B103" s="90" t="s">
        <v>395</v>
      </c>
      <c r="C103" s="158">
        <v>5568968.1299999999</v>
      </c>
      <c r="D103" s="94">
        <f t="shared" si="0"/>
        <v>8.1318246443234293E-2</v>
      </c>
      <c r="E103" s="167" t="s">
        <v>751</v>
      </c>
    </row>
    <row r="104" spans="1:5" x14ac:dyDescent="0.2">
      <c r="A104" s="92">
        <v>5114</v>
      </c>
      <c r="B104" s="90" t="s">
        <v>396</v>
      </c>
      <c r="C104" s="158">
        <v>6525396.5099999998</v>
      </c>
      <c r="D104" s="94">
        <f t="shared" si="0"/>
        <v>9.5284043498378032E-2</v>
      </c>
      <c r="E104" s="167" t="s">
        <v>751</v>
      </c>
    </row>
    <row r="105" spans="1:5" x14ac:dyDescent="0.2">
      <c r="A105" s="92">
        <v>5115</v>
      </c>
      <c r="B105" s="90" t="s">
        <v>397</v>
      </c>
      <c r="C105" s="158">
        <v>10749292.43</v>
      </c>
      <c r="D105" s="94">
        <f t="shared" si="0"/>
        <v>0.15696150355113145</v>
      </c>
      <c r="E105" s="167" t="s">
        <v>751</v>
      </c>
    </row>
    <row r="106" spans="1:5" x14ac:dyDescent="0.2">
      <c r="A106" s="92">
        <v>5116</v>
      </c>
      <c r="B106" s="90" t="s">
        <v>398</v>
      </c>
      <c r="C106" s="158">
        <v>970393.87</v>
      </c>
      <c r="D106" s="94">
        <f t="shared" si="0"/>
        <v>1.4169721575990392E-2</v>
      </c>
      <c r="E106" s="167" t="s">
        <v>751</v>
      </c>
    </row>
    <row r="107" spans="1:5" x14ac:dyDescent="0.2">
      <c r="A107" s="197">
        <v>5120</v>
      </c>
      <c r="B107" s="198" t="s">
        <v>399</v>
      </c>
      <c r="C107" s="199">
        <f>SUM(C108:C116)</f>
        <v>5732875.1499999994</v>
      </c>
      <c r="D107" s="200">
        <f t="shared" si="0"/>
        <v>8.3711621864855909E-2</v>
      </c>
      <c r="E107" s="202"/>
    </row>
    <row r="108" spans="1:5" x14ac:dyDescent="0.2">
      <c r="A108" s="92">
        <v>5121</v>
      </c>
      <c r="B108" s="90" t="s">
        <v>400</v>
      </c>
      <c r="C108" s="158">
        <v>266296.58</v>
      </c>
      <c r="D108" s="94">
        <f t="shared" si="0"/>
        <v>3.8884709723469831E-3</v>
      </c>
      <c r="E108" s="167" t="s">
        <v>751</v>
      </c>
    </row>
    <row r="109" spans="1:5" x14ac:dyDescent="0.2">
      <c r="A109" s="92">
        <v>5122</v>
      </c>
      <c r="B109" s="90" t="s">
        <v>401</v>
      </c>
      <c r="C109" s="158">
        <v>10403.040000000001</v>
      </c>
      <c r="D109" s="94">
        <f t="shared" si="0"/>
        <v>1.5190551476164117E-4</v>
      </c>
      <c r="E109" s="167" t="s">
        <v>751</v>
      </c>
    </row>
    <row r="110" spans="1:5" x14ac:dyDescent="0.2">
      <c r="A110" s="92">
        <v>5123</v>
      </c>
      <c r="B110" s="90" t="s">
        <v>402</v>
      </c>
      <c r="C110" s="158">
        <v>0</v>
      </c>
      <c r="D110" s="94">
        <f t="shared" si="0"/>
        <v>0</v>
      </c>
      <c r="E110" s="167" t="s">
        <v>751</v>
      </c>
    </row>
    <row r="111" spans="1:5" x14ac:dyDescent="0.2">
      <c r="A111" s="92">
        <v>5124</v>
      </c>
      <c r="B111" s="90" t="s">
        <v>403</v>
      </c>
      <c r="C111" s="158">
        <v>196132.06</v>
      </c>
      <c r="D111" s="94">
        <f t="shared" si="0"/>
        <v>2.8639264614536797E-3</v>
      </c>
      <c r="E111" s="167" t="s">
        <v>751</v>
      </c>
    </row>
    <row r="112" spans="1:5" x14ac:dyDescent="0.2">
      <c r="A112" s="92">
        <v>5125</v>
      </c>
      <c r="B112" s="90" t="s">
        <v>404</v>
      </c>
      <c r="C112" s="158">
        <v>671781.35</v>
      </c>
      <c r="D112" s="94">
        <f t="shared" si="0"/>
        <v>9.8093722391743403E-3</v>
      </c>
      <c r="E112" s="167" t="s">
        <v>751</v>
      </c>
    </row>
    <row r="113" spans="1:5" x14ac:dyDescent="0.2">
      <c r="A113" s="92">
        <v>5126</v>
      </c>
      <c r="B113" s="90" t="s">
        <v>405</v>
      </c>
      <c r="C113" s="158">
        <v>3095960.44</v>
      </c>
      <c r="D113" s="94">
        <f t="shared" si="0"/>
        <v>4.520731097062753E-2</v>
      </c>
      <c r="E113" s="167" t="s">
        <v>751</v>
      </c>
    </row>
    <row r="114" spans="1:5" x14ac:dyDescent="0.2">
      <c r="A114" s="92">
        <v>5127</v>
      </c>
      <c r="B114" s="90" t="s">
        <v>406</v>
      </c>
      <c r="C114" s="158">
        <v>666872.89</v>
      </c>
      <c r="D114" s="94">
        <f t="shared" si="0"/>
        <v>9.7376987530599993E-3</v>
      </c>
      <c r="E114" s="167" t="s">
        <v>751</v>
      </c>
    </row>
    <row r="115" spans="1:5" x14ac:dyDescent="0.2">
      <c r="A115" s="92">
        <v>5128</v>
      </c>
      <c r="B115" s="90" t="s">
        <v>407</v>
      </c>
      <c r="C115" s="158">
        <v>0</v>
      </c>
      <c r="D115" s="94">
        <f t="shared" si="0"/>
        <v>0</v>
      </c>
      <c r="E115" s="167" t="s">
        <v>751</v>
      </c>
    </row>
    <row r="116" spans="1:5" x14ac:dyDescent="0.2">
      <c r="A116" s="92">
        <v>5129</v>
      </c>
      <c r="B116" s="90" t="s">
        <v>408</v>
      </c>
      <c r="C116" s="158">
        <v>825428.79</v>
      </c>
      <c r="D116" s="94">
        <f t="shared" si="0"/>
        <v>1.2052936953431747E-2</v>
      </c>
      <c r="E116" s="167" t="s">
        <v>751</v>
      </c>
    </row>
    <row r="117" spans="1:5" x14ac:dyDescent="0.2">
      <c r="A117" s="197">
        <v>5130</v>
      </c>
      <c r="B117" s="198" t="s">
        <v>409</v>
      </c>
      <c r="C117" s="199">
        <f>SUM(C118:C126)</f>
        <v>8832716.0999999996</v>
      </c>
      <c r="D117" s="200">
        <f t="shared" si="0"/>
        <v>0.1289755961636152</v>
      </c>
      <c r="E117" s="202"/>
    </row>
    <row r="118" spans="1:5" x14ac:dyDescent="0.2">
      <c r="A118" s="92">
        <v>5131</v>
      </c>
      <c r="B118" s="90" t="s">
        <v>410</v>
      </c>
      <c r="C118" s="158">
        <v>956939.03</v>
      </c>
      <c r="D118" s="94">
        <f t="shared" si="0"/>
        <v>1.3973253582381263E-2</v>
      </c>
      <c r="E118" s="167" t="s">
        <v>751</v>
      </c>
    </row>
    <row r="119" spans="1:5" x14ac:dyDescent="0.2">
      <c r="A119" s="92">
        <v>5132</v>
      </c>
      <c r="B119" s="90" t="s">
        <v>411</v>
      </c>
      <c r="C119" s="158">
        <v>0</v>
      </c>
      <c r="D119" s="94">
        <f t="shared" si="0"/>
        <v>0</v>
      </c>
      <c r="E119" s="167" t="s">
        <v>751</v>
      </c>
    </row>
    <row r="120" spans="1:5" x14ac:dyDescent="0.2">
      <c r="A120" s="92">
        <v>5133</v>
      </c>
      <c r="B120" s="90" t="s">
        <v>412</v>
      </c>
      <c r="C120" s="158">
        <v>1100637.46</v>
      </c>
      <c r="D120" s="94">
        <f t="shared" si="0"/>
        <v>1.6071542542107426E-2</v>
      </c>
      <c r="E120" s="167" t="s">
        <v>751</v>
      </c>
    </row>
    <row r="121" spans="1:5" x14ac:dyDescent="0.2">
      <c r="A121" s="92">
        <v>5134</v>
      </c>
      <c r="B121" s="90" t="s">
        <v>413</v>
      </c>
      <c r="C121" s="158">
        <v>543672.48</v>
      </c>
      <c r="D121" s="94">
        <f t="shared" si="0"/>
        <v>7.9387225211224842E-3</v>
      </c>
      <c r="E121" s="167" t="s">
        <v>751</v>
      </c>
    </row>
    <row r="122" spans="1:5" x14ac:dyDescent="0.2">
      <c r="A122" s="92">
        <v>5135</v>
      </c>
      <c r="B122" s="90" t="s">
        <v>414</v>
      </c>
      <c r="C122" s="158">
        <v>1283467.6599999999</v>
      </c>
      <c r="D122" s="94">
        <f t="shared" si="0"/>
        <v>1.8741234828686521E-2</v>
      </c>
      <c r="E122" s="167" t="s">
        <v>751</v>
      </c>
    </row>
    <row r="123" spans="1:5" x14ac:dyDescent="0.2">
      <c r="A123" s="92">
        <v>5136</v>
      </c>
      <c r="B123" s="90" t="s">
        <v>415</v>
      </c>
      <c r="C123" s="158">
        <v>0</v>
      </c>
      <c r="D123" s="94">
        <f t="shared" si="0"/>
        <v>0</v>
      </c>
      <c r="E123" s="167" t="s">
        <v>751</v>
      </c>
    </row>
    <row r="124" spans="1:5" x14ac:dyDescent="0.2">
      <c r="A124" s="92">
        <v>5137</v>
      </c>
      <c r="B124" s="90" t="s">
        <v>416</v>
      </c>
      <c r="C124" s="158">
        <v>115653.75</v>
      </c>
      <c r="D124" s="94">
        <f>C124/$C$99</f>
        <v>1.6887796670842518E-3</v>
      </c>
      <c r="E124" s="167" t="s">
        <v>751</v>
      </c>
    </row>
    <row r="125" spans="1:5" x14ac:dyDescent="0.2">
      <c r="A125" s="92">
        <v>5138</v>
      </c>
      <c r="B125" s="90" t="s">
        <v>417</v>
      </c>
      <c r="C125" s="158">
        <v>1058444.18</v>
      </c>
      <c r="D125" s="94">
        <f t="shared" si="0"/>
        <v>1.545543495068395E-2</v>
      </c>
      <c r="E125" s="167" t="s">
        <v>751</v>
      </c>
    </row>
    <row r="126" spans="1:5" x14ac:dyDescent="0.2">
      <c r="A126" s="92">
        <v>5139</v>
      </c>
      <c r="B126" s="90" t="s">
        <v>418</v>
      </c>
      <c r="C126" s="158">
        <v>3773901.54</v>
      </c>
      <c r="D126" s="94">
        <f t="shared" si="0"/>
        <v>5.5106628071549306E-2</v>
      </c>
      <c r="E126" s="167" t="s">
        <v>751</v>
      </c>
    </row>
    <row r="127" spans="1:5" x14ac:dyDescent="0.2">
      <c r="A127" s="151">
        <v>5200</v>
      </c>
      <c r="B127" s="152" t="s">
        <v>419</v>
      </c>
      <c r="C127" s="196">
        <v>0</v>
      </c>
      <c r="D127" s="153">
        <f t="shared" si="0"/>
        <v>0</v>
      </c>
      <c r="E127" s="90"/>
    </row>
    <row r="128" spans="1:5" x14ac:dyDescent="0.2">
      <c r="A128" s="151">
        <v>5210</v>
      </c>
      <c r="B128" s="152" t="s">
        <v>420</v>
      </c>
      <c r="C128" s="150">
        <v>0</v>
      </c>
      <c r="D128" s="153">
        <f t="shared" si="0"/>
        <v>0</v>
      </c>
      <c r="E128" s="90"/>
    </row>
    <row r="129" spans="1:5" x14ac:dyDescent="0.2">
      <c r="A129" s="92">
        <v>5211</v>
      </c>
      <c r="B129" s="90" t="s">
        <v>421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422</v>
      </c>
      <c r="C130" s="93">
        <v>0</v>
      </c>
      <c r="D130" s="94">
        <f t="shared" si="0"/>
        <v>0</v>
      </c>
      <c r="E130" s="90"/>
    </row>
    <row r="131" spans="1:5" x14ac:dyDescent="0.2">
      <c r="A131" s="151">
        <v>5220</v>
      </c>
      <c r="B131" s="152" t="s">
        <v>423</v>
      </c>
      <c r="C131" s="150">
        <v>0</v>
      </c>
      <c r="D131" s="153">
        <f t="shared" si="0"/>
        <v>0</v>
      </c>
      <c r="E131" s="90"/>
    </row>
    <row r="132" spans="1:5" x14ac:dyDescent="0.2">
      <c r="A132" s="92">
        <v>5221</v>
      </c>
      <c r="B132" s="90" t="s">
        <v>424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425</v>
      </c>
      <c r="C133" s="93">
        <v>0</v>
      </c>
      <c r="D133" s="94">
        <f t="shared" si="0"/>
        <v>0</v>
      </c>
      <c r="E133" s="90"/>
    </row>
    <row r="134" spans="1:5" x14ac:dyDescent="0.2">
      <c r="A134" s="151">
        <v>5230</v>
      </c>
      <c r="B134" s="152" t="s">
        <v>370</v>
      </c>
      <c r="C134" s="150">
        <v>0</v>
      </c>
      <c r="D134" s="153">
        <f t="shared" si="0"/>
        <v>0</v>
      </c>
      <c r="E134" s="90"/>
    </row>
    <row r="135" spans="1:5" x14ac:dyDescent="0.2">
      <c r="A135" s="92">
        <v>5231</v>
      </c>
      <c r="B135" s="90" t="s">
        <v>426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427</v>
      </c>
      <c r="C136" s="93">
        <v>0</v>
      </c>
      <c r="D136" s="94">
        <f t="shared" si="0"/>
        <v>0</v>
      </c>
      <c r="E136" s="90"/>
    </row>
    <row r="137" spans="1:5" x14ac:dyDescent="0.2">
      <c r="A137" s="151">
        <v>5240</v>
      </c>
      <c r="B137" s="152" t="s">
        <v>371</v>
      </c>
      <c r="C137" s="150">
        <v>0</v>
      </c>
      <c r="D137" s="153">
        <f t="shared" si="0"/>
        <v>0</v>
      </c>
      <c r="E137" s="90"/>
    </row>
    <row r="138" spans="1:5" x14ac:dyDescent="0.2">
      <c r="A138" s="92">
        <v>5241</v>
      </c>
      <c r="B138" s="90" t="s">
        <v>428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429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430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431</v>
      </c>
      <c r="C141" s="93">
        <v>0</v>
      </c>
      <c r="D141" s="94">
        <f t="shared" si="0"/>
        <v>0</v>
      </c>
      <c r="E141" s="90"/>
    </row>
    <row r="142" spans="1:5" x14ac:dyDescent="0.2">
      <c r="A142" s="151">
        <v>5250</v>
      </c>
      <c r="B142" s="152" t="s">
        <v>372</v>
      </c>
      <c r="C142" s="150">
        <v>0</v>
      </c>
      <c r="D142" s="153">
        <f t="shared" si="0"/>
        <v>0</v>
      </c>
      <c r="E142" s="90"/>
    </row>
    <row r="143" spans="1:5" x14ac:dyDescent="0.2">
      <c r="A143" s="92">
        <v>5251</v>
      </c>
      <c r="B143" s="90" t="s">
        <v>432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433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434</v>
      </c>
      <c r="C145" s="93">
        <v>0</v>
      </c>
      <c r="D145" s="94">
        <f t="shared" si="0"/>
        <v>0</v>
      </c>
      <c r="E145" s="90"/>
    </row>
    <row r="146" spans="1:5" x14ac:dyDescent="0.2">
      <c r="A146" s="151">
        <v>5260</v>
      </c>
      <c r="B146" s="152" t="s">
        <v>435</v>
      </c>
      <c r="C146" s="150">
        <v>0</v>
      </c>
      <c r="D146" s="153">
        <f t="shared" si="0"/>
        <v>0</v>
      </c>
      <c r="E146" s="90"/>
    </row>
    <row r="147" spans="1:5" x14ac:dyDescent="0.2">
      <c r="A147" s="92">
        <v>5261</v>
      </c>
      <c r="B147" s="90" t="s">
        <v>436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437</v>
      </c>
      <c r="C148" s="93">
        <v>0</v>
      </c>
      <c r="D148" s="94">
        <f t="shared" si="0"/>
        <v>0</v>
      </c>
      <c r="E148" s="90"/>
    </row>
    <row r="149" spans="1:5" x14ac:dyDescent="0.2">
      <c r="A149" s="151">
        <v>5270</v>
      </c>
      <c r="B149" s="152" t="s">
        <v>438</v>
      </c>
      <c r="C149" s="150">
        <v>0</v>
      </c>
      <c r="D149" s="153">
        <f t="shared" si="0"/>
        <v>0</v>
      </c>
      <c r="E149" s="90"/>
    </row>
    <row r="150" spans="1:5" x14ac:dyDescent="0.2">
      <c r="A150" s="92">
        <v>5271</v>
      </c>
      <c r="B150" s="90" t="s">
        <v>439</v>
      </c>
      <c r="C150" s="93">
        <v>0</v>
      </c>
      <c r="D150" s="94">
        <f t="shared" si="0"/>
        <v>0</v>
      </c>
      <c r="E150" s="90"/>
    </row>
    <row r="151" spans="1:5" x14ac:dyDescent="0.2">
      <c r="A151" s="151">
        <v>5280</v>
      </c>
      <c r="B151" s="152" t="s">
        <v>440</v>
      </c>
      <c r="C151" s="150">
        <v>0</v>
      </c>
      <c r="D151" s="153">
        <f t="shared" si="0"/>
        <v>0</v>
      </c>
      <c r="E151" s="90"/>
    </row>
    <row r="152" spans="1:5" x14ac:dyDescent="0.2">
      <c r="A152" s="92">
        <v>5281</v>
      </c>
      <c r="B152" s="90" t="s">
        <v>441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442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443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444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445</v>
      </c>
      <c r="C156" s="93">
        <v>0</v>
      </c>
      <c r="D156" s="94">
        <f t="shared" si="0"/>
        <v>0</v>
      </c>
      <c r="E156" s="90"/>
    </row>
    <row r="157" spans="1:5" x14ac:dyDescent="0.2">
      <c r="A157" s="151">
        <v>5290</v>
      </c>
      <c r="B157" s="152" t="s">
        <v>446</v>
      </c>
      <c r="C157" s="150">
        <v>0</v>
      </c>
      <c r="D157" s="153">
        <f t="shared" si="0"/>
        <v>0</v>
      </c>
      <c r="E157" s="90"/>
    </row>
    <row r="158" spans="1:5" x14ac:dyDescent="0.2">
      <c r="A158" s="92">
        <v>5291</v>
      </c>
      <c r="B158" s="90" t="s">
        <v>447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448</v>
      </c>
      <c r="C159" s="93">
        <v>0</v>
      </c>
      <c r="D159" s="94">
        <f t="shared" si="0"/>
        <v>0</v>
      </c>
      <c r="E159" s="90"/>
    </row>
    <row r="160" spans="1:5" x14ac:dyDescent="0.2">
      <c r="A160" s="151">
        <v>5300</v>
      </c>
      <c r="B160" s="152" t="s">
        <v>449</v>
      </c>
      <c r="C160" s="150">
        <v>0</v>
      </c>
      <c r="D160" s="153">
        <f t="shared" si="0"/>
        <v>0</v>
      </c>
      <c r="E160" s="90"/>
    </row>
    <row r="161" spans="1:5" x14ac:dyDescent="0.2">
      <c r="A161" s="151">
        <v>5310</v>
      </c>
      <c r="B161" s="152" t="s">
        <v>365</v>
      </c>
      <c r="C161" s="150">
        <v>0</v>
      </c>
      <c r="D161" s="153">
        <f t="shared" si="0"/>
        <v>0</v>
      </c>
      <c r="E161" s="90"/>
    </row>
    <row r="162" spans="1:5" x14ac:dyDescent="0.2">
      <c r="A162" s="92">
        <v>5311</v>
      </c>
      <c r="B162" s="90" t="s">
        <v>450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451</v>
      </c>
      <c r="C163" s="93">
        <v>0</v>
      </c>
      <c r="D163" s="94">
        <f t="shared" si="0"/>
        <v>0</v>
      </c>
      <c r="E163" s="90"/>
    </row>
    <row r="164" spans="1:5" x14ac:dyDescent="0.2">
      <c r="A164" s="151">
        <v>5320</v>
      </c>
      <c r="B164" s="152" t="s">
        <v>366</v>
      </c>
      <c r="C164" s="150">
        <v>0</v>
      </c>
      <c r="D164" s="153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452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453</v>
      </c>
      <c r="C166" s="93">
        <v>0</v>
      </c>
      <c r="D166" s="94">
        <f t="shared" si="1"/>
        <v>0</v>
      </c>
      <c r="E166" s="90"/>
    </row>
    <row r="167" spans="1:5" x14ac:dyDescent="0.2">
      <c r="A167" s="151">
        <v>5330</v>
      </c>
      <c r="B167" s="152" t="s">
        <v>367</v>
      </c>
      <c r="C167" s="150">
        <v>0</v>
      </c>
      <c r="D167" s="153">
        <f t="shared" si="1"/>
        <v>0</v>
      </c>
      <c r="E167" s="90"/>
    </row>
    <row r="168" spans="1:5" x14ac:dyDescent="0.2">
      <c r="A168" s="92">
        <v>5331</v>
      </c>
      <c r="B168" s="90" t="s">
        <v>454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455</v>
      </c>
      <c r="C169" s="93">
        <v>0</v>
      </c>
      <c r="D169" s="94">
        <f t="shared" si="1"/>
        <v>0</v>
      </c>
      <c r="E169" s="90"/>
    </row>
    <row r="170" spans="1:5" x14ac:dyDescent="0.2">
      <c r="A170" s="151">
        <v>5400</v>
      </c>
      <c r="B170" s="152" t="s">
        <v>456</v>
      </c>
      <c r="C170" s="150">
        <v>0</v>
      </c>
      <c r="D170" s="153">
        <f t="shared" si="1"/>
        <v>0</v>
      </c>
      <c r="E170" s="90"/>
    </row>
    <row r="171" spans="1:5" x14ac:dyDescent="0.2">
      <c r="A171" s="151">
        <v>5410</v>
      </c>
      <c r="B171" s="152" t="s">
        <v>457</v>
      </c>
      <c r="C171" s="150">
        <v>0</v>
      </c>
      <c r="D171" s="153">
        <f t="shared" si="1"/>
        <v>0</v>
      </c>
      <c r="E171" s="90"/>
    </row>
    <row r="172" spans="1:5" x14ac:dyDescent="0.2">
      <c r="A172" s="92">
        <v>5411</v>
      </c>
      <c r="B172" s="90" t="s">
        <v>458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459</v>
      </c>
      <c r="C173" s="93">
        <v>0</v>
      </c>
      <c r="D173" s="94">
        <f t="shared" si="1"/>
        <v>0</v>
      </c>
      <c r="E173" s="90"/>
    </row>
    <row r="174" spans="1:5" x14ac:dyDescent="0.2">
      <c r="A174" s="151">
        <v>5420</v>
      </c>
      <c r="B174" s="152" t="s">
        <v>460</v>
      </c>
      <c r="C174" s="150">
        <v>0</v>
      </c>
      <c r="D174" s="153">
        <f t="shared" si="1"/>
        <v>0</v>
      </c>
      <c r="E174" s="90"/>
    </row>
    <row r="175" spans="1:5" x14ac:dyDescent="0.2">
      <c r="A175" s="92">
        <v>5421</v>
      </c>
      <c r="B175" s="90" t="s">
        <v>461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462</v>
      </c>
      <c r="C176" s="93">
        <v>0</v>
      </c>
      <c r="D176" s="94">
        <f t="shared" si="1"/>
        <v>0</v>
      </c>
      <c r="E176" s="90"/>
    </row>
    <row r="177" spans="1:5" x14ac:dyDescent="0.2">
      <c r="A177" s="151">
        <v>5430</v>
      </c>
      <c r="B177" s="152" t="s">
        <v>463</v>
      </c>
      <c r="C177" s="150">
        <v>0</v>
      </c>
      <c r="D177" s="153">
        <f t="shared" si="1"/>
        <v>0</v>
      </c>
      <c r="E177" s="90"/>
    </row>
    <row r="178" spans="1:5" x14ac:dyDescent="0.2">
      <c r="A178" s="92">
        <v>5431</v>
      </c>
      <c r="B178" s="90" t="s">
        <v>464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465</v>
      </c>
      <c r="C179" s="93">
        <v>0</v>
      </c>
      <c r="D179" s="94">
        <f t="shared" si="1"/>
        <v>0</v>
      </c>
      <c r="E179" s="90"/>
    </row>
    <row r="180" spans="1:5" x14ac:dyDescent="0.2">
      <c r="A180" s="151">
        <v>5440</v>
      </c>
      <c r="B180" s="152" t="s">
        <v>466</v>
      </c>
      <c r="C180" s="150">
        <v>0</v>
      </c>
      <c r="D180" s="153">
        <f t="shared" si="1"/>
        <v>0</v>
      </c>
      <c r="E180" s="90"/>
    </row>
    <row r="181" spans="1:5" x14ac:dyDescent="0.2">
      <c r="A181" s="92">
        <v>5441</v>
      </c>
      <c r="B181" s="90" t="s">
        <v>466</v>
      </c>
      <c r="C181" s="93">
        <v>0</v>
      </c>
      <c r="D181" s="94">
        <f t="shared" si="1"/>
        <v>0</v>
      </c>
      <c r="E181" s="90"/>
    </row>
    <row r="182" spans="1:5" x14ac:dyDescent="0.2">
      <c r="A182" s="151">
        <v>5450</v>
      </c>
      <c r="B182" s="152" t="s">
        <v>467</v>
      </c>
      <c r="C182" s="150">
        <v>0</v>
      </c>
      <c r="D182" s="153">
        <f t="shared" si="1"/>
        <v>0</v>
      </c>
      <c r="E182" s="90"/>
    </row>
    <row r="183" spans="1:5" x14ac:dyDescent="0.2">
      <c r="A183" s="92">
        <v>5451</v>
      </c>
      <c r="B183" s="90" t="s">
        <v>468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469</v>
      </c>
      <c r="C184" s="93">
        <v>0</v>
      </c>
      <c r="D184" s="94">
        <f t="shared" si="1"/>
        <v>0</v>
      </c>
      <c r="E184" s="90"/>
    </row>
    <row r="185" spans="1:5" x14ac:dyDescent="0.2">
      <c r="A185" s="197">
        <v>5500</v>
      </c>
      <c r="B185" s="198" t="s">
        <v>470</v>
      </c>
      <c r="C185" s="199">
        <f>+C186+C195+C198+C204+C206+C208</f>
        <v>3584094.22</v>
      </c>
      <c r="D185" s="200">
        <f>C185/$C$99</f>
        <v>5.2335055660972442E-2</v>
      </c>
      <c r="E185" s="90"/>
    </row>
    <row r="186" spans="1:5" x14ac:dyDescent="0.2">
      <c r="A186" s="197">
        <v>5510</v>
      </c>
      <c r="B186" s="198" t="s">
        <v>471</v>
      </c>
      <c r="C186" s="199">
        <f>SUM(C187:C194)</f>
        <v>3584094.22</v>
      </c>
      <c r="D186" s="200">
        <f t="shared" si="1"/>
        <v>5.2335055660972442E-2</v>
      </c>
      <c r="E186" s="167" t="s">
        <v>752</v>
      </c>
    </row>
    <row r="187" spans="1:5" x14ac:dyDescent="0.2">
      <c r="A187" s="92">
        <v>5511</v>
      </c>
      <c r="B187" s="90" t="s">
        <v>472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473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474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475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476</v>
      </c>
      <c r="C191" s="93">
        <v>3584094.22</v>
      </c>
      <c r="D191" s="94">
        <f t="shared" si="1"/>
        <v>5.2335055660972442E-2</v>
      </c>
      <c r="E191" s="90"/>
    </row>
    <row r="192" spans="1:5" x14ac:dyDescent="0.2">
      <c r="A192" s="92">
        <v>5516</v>
      </c>
      <c r="B192" s="90" t="s">
        <v>477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478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151">
        <v>5520</v>
      </c>
      <c r="B195" s="152" t="s">
        <v>113</v>
      </c>
      <c r="C195" s="150">
        <v>0</v>
      </c>
      <c r="D195" s="153">
        <f t="shared" si="1"/>
        <v>0</v>
      </c>
      <c r="E195" s="90"/>
    </row>
    <row r="196" spans="1:5" x14ac:dyDescent="0.2">
      <c r="A196" s="92">
        <v>5521</v>
      </c>
      <c r="B196" s="90" t="s">
        <v>479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480</v>
      </c>
      <c r="C197" s="93">
        <v>0</v>
      </c>
      <c r="D197" s="94">
        <f t="shared" si="1"/>
        <v>0</v>
      </c>
      <c r="E197" s="90"/>
    </row>
    <row r="198" spans="1:5" x14ac:dyDescent="0.2">
      <c r="A198" s="151">
        <v>5530</v>
      </c>
      <c r="B198" s="152" t="s">
        <v>481</v>
      </c>
      <c r="C198" s="150">
        <v>0</v>
      </c>
      <c r="D198" s="153">
        <f t="shared" si="1"/>
        <v>0</v>
      </c>
      <c r="E198" s="90"/>
    </row>
    <row r="199" spans="1:5" x14ac:dyDescent="0.2">
      <c r="A199" s="92">
        <v>5531</v>
      </c>
      <c r="B199" s="90" t="s">
        <v>482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483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484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485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486</v>
      </c>
      <c r="C203" s="93">
        <v>0</v>
      </c>
      <c r="D203" s="94">
        <f t="shared" si="1"/>
        <v>0</v>
      </c>
      <c r="E203" s="90"/>
    </row>
    <row r="204" spans="1:5" x14ac:dyDescent="0.2">
      <c r="A204" s="151">
        <v>5540</v>
      </c>
      <c r="B204" s="152" t="s">
        <v>487</v>
      </c>
      <c r="C204" s="150">
        <v>0</v>
      </c>
      <c r="D204" s="153">
        <f t="shared" si="1"/>
        <v>0</v>
      </c>
      <c r="E204" s="90"/>
    </row>
    <row r="205" spans="1:5" x14ac:dyDescent="0.2">
      <c r="A205" s="92">
        <v>5541</v>
      </c>
      <c r="B205" s="90" t="s">
        <v>487</v>
      </c>
      <c r="C205" s="93">
        <v>0</v>
      </c>
      <c r="D205" s="94">
        <f t="shared" si="1"/>
        <v>0</v>
      </c>
      <c r="E205" s="90"/>
    </row>
    <row r="206" spans="1:5" x14ac:dyDescent="0.2">
      <c r="A206" s="151">
        <v>5550</v>
      </c>
      <c r="B206" s="152" t="s">
        <v>488</v>
      </c>
      <c r="C206" s="150">
        <v>0</v>
      </c>
      <c r="D206" s="153">
        <f t="shared" si="1"/>
        <v>0</v>
      </c>
      <c r="E206" s="90"/>
    </row>
    <row r="207" spans="1:5" x14ac:dyDescent="0.2">
      <c r="A207" s="92">
        <v>5551</v>
      </c>
      <c r="B207" s="90" t="s">
        <v>488</v>
      </c>
      <c r="C207" s="93">
        <v>0</v>
      </c>
      <c r="D207" s="94">
        <f t="shared" si="1"/>
        <v>0</v>
      </c>
      <c r="E207" s="90"/>
    </row>
    <row r="208" spans="1:5" x14ac:dyDescent="0.2">
      <c r="A208" s="151">
        <v>5590</v>
      </c>
      <c r="B208" s="152" t="s">
        <v>489</v>
      </c>
      <c r="C208" s="150">
        <v>0</v>
      </c>
      <c r="D208" s="153">
        <f t="shared" si="1"/>
        <v>0</v>
      </c>
      <c r="E208" s="90"/>
    </row>
    <row r="209" spans="1:5" x14ac:dyDescent="0.2">
      <c r="A209" s="92">
        <v>5591</v>
      </c>
      <c r="B209" s="90" t="s">
        <v>490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491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492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558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494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387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495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559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496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497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498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C37"/>
  <sheetViews>
    <sheetView topLeftCell="A22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0" t="s">
        <v>618</v>
      </c>
      <c r="B4" s="47" t="s">
        <v>111</v>
      </c>
    </row>
    <row r="5" spans="1:2" ht="14.1" customHeight="1" x14ac:dyDescent="0.2">
      <c r="A5" s="131"/>
      <c r="B5" s="47" t="s">
        <v>82</v>
      </c>
    </row>
    <row r="6" spans="1:2" ht="14.1" customHeight="1" x14ac:dyDescent="0.2">
      <c r="A6" s="131"/>
      <c r="B6" s="47" t="s">
        <v>182</v>
      </c>
    </row>
    <row r="7" spans="1:2" ht="14.1" customHeight="1" x14ac:dyDescent="0.2">
      <c r="A7" s="131"/>
      <c r="B7" s="47" t="s">
        <v>96</v>
      </c>
    </row>
    <row r="8" spans="1:2" x14ac:dyDescent="0.2">
      <c r="A8" s="131"/>
    </row>
    <row r="9" spans="1:2" x14ac:dyDescent="0.2">
      <c r="A9" s="130" t="s">
        <v>619</v>
      </c>
      <c r="B9" s="45" t="s">
        <v>184</v>
      </c>
    </row>
    <row r="10" spans="1:2" ht="15" customHeight="1" x14ac:dyDescent="0.2">
      <c r="A10" s="131"/>
      <c r="B10" s="53" t="s">
        <v>96</v>
      </c>
    </row>
    <row r="11" spans="1:2" x14ac:dyDescent="0.2">
      <c r="A11" s="131"/>
    </row>
    <row r="12" spans="1:2" x14ac:dyDescent="0.2">
      <c r="A12" s="130" t="s">
        <v>620</v>
      </c>
      <c r="B12" s="45" t="s">
        <v>184</v>
      </c>
    </row>
    <row r="13" spans="1:2" ht="22.5" x14ac:dyDescent="0.2">
      <c r="A13" s="131"/>
      <c r="B13" s="45" t="s">
        <v>103</v>
      </c>
    </row>
    <row r="14" spans="1:2" x14ac:dyDescent="0.2">
      <c r="A14" s="131"/>
      <c r="B14" s="53" t="s">
        <v>96</v>
      </c>
    </row>
    <row r="15" spans="1:2" x14ac:dyDescent="0.2">
      <c r="A15" s="131"/>
    </row>
    <row r="16" spans="1:2" x14ac:dyDescent="0.2">
      <c r="A16" s="131"/>
    </row>
    <row r="17" spans="1:2" ht="15" customHeight="1" x14ac:dyDescent="0.2">
      <c r="A17" s="130" t="s">
        <v>622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E27"/>
  <sheetViews>
    <sheetView topLeftCell="A25" workbookViewId="0">
      <selection activeCell="C21" sqref="C2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222" t="str">
        <f>ESF!A1</f>
        <v>PATRONATO DE BOMBEROS DE LEON GTO.</v>
      </c>
      <c r="B1" s="222"/>
      <c r="C1" s="222"/>
      <c r="D1" s="68" t="s">
        <v>222</v>
      </c>
      <c r="E1" s="69">
        <f>ESF!H1</f>
        <v>2019</v>
      </c>
    </row>
    <row r="2" spans="1:5" ht="18.95" customHeight="1" x14ac:dyDescent="0.2">
      <c r="A2" s="222" t="s">
        <v>499</v>
      </c>
      <c r="B2" s="222"/>
      <c r="C2" s="222"/>
      <c r="D2" s="68" t="s">
        <v>224</v>
      </c>
      <c r="E2" s="69" t="str">
        <f>ESF!H2</f>
        <v>Trimestral</v>
      </c>
    </row>
    <row r="3" spans="1:5" ht="18.95" customHeight="1" x14ac:dyDescent="0.2">
      <c r="A3" s="222" t="str">
        <f>ESF!A3</f>
        <v>Correspondiente del 01 de Enero al 31 de Diciembre de 2019</v>
      </c>
      <c r="B3" s="222"/>
      <c r="C3" s="222"/>
      <c r="D3" s="68" t="s">
        <v>226</v>
      </c>
      <c r="E3" s="69">
        <f>ESF!H3</f>
        <v>1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206">
        <v>3110</v>
      </c>
      <c r="B8" s="207" t="s">
        <v>366</v>
      </c>
      <c r="C8" s="203">
        <v>19972929.789999999</v>
      </c>
      <c r="D8" s="207"/>
      <c r="E8" s="207" t="s">
        <v>728</v>
      </c>
    </row>
    <row r="9" spans="1:5" x14ac:dyDescent="0.2">
      <c r="A9" s="74">
        <v>3120</v>
      </c>
      <c r="B9" s="70" t="s">
        <v>500</v>
      </c>
      <c r="C9" s="75">
        <v>0</v>
      </c>
    </row>
    <row r="10" spans="1:5" x14ac:dyDescent="0.2">
      <c r="A10" s="74">
        <v>3130</v>
      </c>
      <c r="B10" s="70" t="s">
        <v>501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502</v>
      </c>
      <c r="E13" s="73"/>
    </row>
    <row r="14" spans="1:5" x14ac:dyDescent="0.2">
      <c r="A14" s="206">
        <v>3210</v>
      </c>
      <c r="B14" s="207" t="s">
        <v>503</v>
      </c>
      <c r="C14" s="204">
        <v>10551561.860000014</v>
      </c>
      <c r="D14" s="207"/>
      <c r="E14" s="208" t="s">
        <v>753</v>
      </c>
    </row>
    <row r="15" spans="1:5" ht="22.5" x14ac:dyDescent="0.2">
      <c r="A15" s="206">
        <v>3220</v>
      </c>
      <c r="B15" s="207" t="s">
        <v>504</v>
      </c>
      <c r="C15" s="205">
        <v>13235556.76</v>
      </c>
      <c r="D15" s="207"/>
      <c r="E15" s="208" t="s">
        <v>729</v>
      </c>
    </row>
    <row r="16" spans="1:5" x14ac:dyDescent="0.2">
      <c r="A16" s="74">
        <v>3230</v>
      </c>
      <c r="B16" s="70" t="s">
        <v>505</v>
      </c>
      <c r="C16" s="75">
        <v>0</v>
      </c>
    </row>
    <row r="17" spans="1:3" x14ac:dyDescent="0.2">
      <c r="A17" s="74">
        <v>3231</v>
      </c>
      <c r="B17" s="70" t="s">
        <v>506</v>
      </c>
      <c r="C17" s="75">
        <v>0</v>
      </c>
    </row>
    <row r="18" spans="1:3" x14ac:dyDescent="0.2">
      <c r="A18" s="74">
        <v>3232</v>
      </c>
      <c r="B18" s="70" t="s">
        <v>507</v>
      </c>
      <c r="C18" s="75">
        <v>0</v>
      </c>
    </row>
    <row r="19" spans="1:3" x14ac:dyDescent="0.2">
      <c r="A19" s="74">
        <v>3233</v>
      </c>
      <c r="B19" s="70" t="s">
        <v>508</v>
      </c>
      <c r="C19" s="75">
        <v>0</v>
      </c>
    </row>
    <row r="20" spans="1:3" x14ac:dyDescent="0.2">
      <c r="A20" s="74">
        <v>3239</v>
      </c>
      <c r="B20" s="70" t="s">
        <v>509</v>
      </c>
      <c r="C20" s="75">
        <v>0</v>
      </c>
    </row>
    <row r="21" spans="1:3" x14ac:dyDescent="0.2">
      <c r="A21" s="74">
        <v>3240</v>
      </c>
      <c r="B21" s="70" t="s">
        <v>510</v>
      </c>
      <c r="C21" s="75">
        <v>0</v>
      </c>
    </row>
    <row r="22" spans="1:3" x14ac:dyDescent="0.2">
      <c r="A22" s="74">
        <v>3241</v>
      </c>
      <c r="B22" s="70" t="s">
        <v>511</v>
      </c>
      <c r="C22" s="75">
        <v>0</v>
      </c>
    </row>
    <row r="23" spans="1:3" x14ac:dyDescent="0.2">
      <c r="A23" s="74">
        <v>3242</v>
      </c>
      <c r="B23" s="70" t="s">
        <v>512</v>
      </c>
      <c r="C23" s="75">
        <v>0</v>
      </c>
    </row>
    <row r="24" spans="1:3" x14ac:dyDescent="0.2">
      <c r="A24" s="74">
        <v>3243</v>
      </c>
      <c r="B24" s="70" t="s">
        <v>513</v>
      </c>
      <c r="C24" s="75">
        <v>0</v>
      </c>
    </row>
    <row r="25" spans="1:3" x14ac:dyDescent="0.2">
      <c r="A25" s="74">
        <v>3250</v>
      </c>
      <c r="B25" s="70" t="s">
        <v>514</v>
      </c>
      <c r="C25" s="75">
        <v>0</v>
      </c>
    </row>
    <row r="26" spans="1:3" x14ac:dyDescent="0.2">
      <c r="A26" s="74">
        <v>3251</v>
      </c>
      <c r="B26" s="70" t="s">
        <v>515</v>
      </c>
      <c r="C26" s="75">
        <v>0</v>
      </c>
    </row>
    <row r="27" spans="1:3" x14ac:dyDescent="0.2">
      <c r="A27" s="74">
        <v>3252</v>
      </c>
      <c r="B27" s="70" t="s">
        <v>516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2:C8"/>
  <sheetViews>
    <sheetView topLeftCell="A16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0" t="s">
        <v>24</v>
      </c>
      <c r="B4" s="47" t="s">
        <v>111</v>
      </c>
    </row>
    <row r="5" spans="1:2" ht="15" customHeight="1" x14ac:dyDescent="0.2">
      <c r="A5" s="130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I95"/>
  <sheetViews>
    <sheetView topLeftCell="A94" zoomScale="106" zoomScaleNormal="106" workbookViewId="0">
      <selection activeCell="C54" sqref="C54"/>
    </sheetView>
  </sheetViews>
  <sheetFormatPr baseColWidth="10" defaultColWidth="9.140625" defaultRowHeight="11.25" x14ac:dyDescent="0.2"/>
  <cols>
    <col min="1" max="1" width="19.140625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6" width="10" style="70" bestFit="1" customWidth="1"/>
    <col min="7" max="16384" width="9.140625" style="70"/>
  </cols>
  <sheetData>
    <row r="1" spans="1:5" s="76" customFormat="1" ht="18.95" customHeight="1" x14ac:dyDescent="0.25">
      <c r="A1" s="222" t="str">
        <f>ESF!A1</f>
        <v>PATRONATO DE BOMBEROS DE LEON GTO.</v>
      </c>
      <c r="B1" s="222"/>
      <c r="C1" s="222"/>
      <c r="D1" s="68" t="s">
        <v>222</v>
      </c>
      <c r="E1" s="69">
        <f>ESF!H1</f>
        <v>2019</v>
      </c>
    </row>
    <row r="2" spans="1:5" s="76" customFormat="1" ht="18.95" customHeight="1" x14ac:dyDescent="0.25">
      <c r="A2" s="222" t="s">
        <v>517</v>
      </c>
      <c r="B2" s="222"/>
      <c r="C2" s="222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222" t="str">
        <f>ESF!A3</f>
        <v>Correspondiente del 01 de Enero al 31 de Diciembre de 2019</v>
      </c>
      <c r="B3" s="222"/>
      <c r="C3" s="222"/>
      <c r="D3" s="68" t="s">
        <v>226</v>
      </c>
      <c r="E3" s="69">
        <f>ESF!H3</f>
        <v>1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206">
        <v>1111</v>
      </c>
      <c r="B8" s="207" t="s">
        <v>518</v>
      </c>
      <c r="C8" s="203">
        <f>SUM(C9:C12)</f>
        <v>8500</v>
      </c>
      <c r="D8" s="203">
        <f>SUM(D9:D12)</f>
        <v>9500</v>
      </c>
      <c r="E8" s="207"/>
    </row>
    <row r="9" spans="1:5" x14ac:dyDescent="0.2">
      <c r="A9" s="74" t="s">
        <v>730</v>
      </c>
      <c r="B9" s="70" t="s">
        <v>731</v>
      </c>
      <c r="C9" s="155">
        <v>4000</v>
      </c>
      <c r="D9" s="75">
        <v>4000</v>
      </c>
    </row>
    <row r="10" spans="1:5" x14ac:dyDescent="0.2">
      <c r="A10" s="74" t="s">
        <v>732</v>
      </c>
      <c r="B10" s="70" t="s">
        <v>733</v>
      </c>
      <c r="C10" s="155">
        <v>2000</v>
      </c>
      <c r="D10" s="75">
        <v>2000</v>
      </c>
    </row>
    <row r="11" spans="1:5" x14ac:dyDescent="0.2">
      <c r="A11" s="74" t="s">
        <v>734</v>
      </c>
      <c r="B11" s="70" t="s">
        <v>735</v>
      </c>
      <c r="C11" s="155">
        <v>2500</v>
      </c>
      <c r="D11" s="75">
        <v>2500</v>
      </c>
    </row>
    <row r="12" spans="1:5" x14ac:dyDescent="0.2">
      <c r="A12" s="74" t="s">
        <v>736</v>
      </c>
      <c r="B12" s="70" t="s">
        <v>737</v>
      </c>
      <c r="C12" s="155">
        <v>0</v>
      </c>
      <c r="D12" s="75">
        <v>1000</v>
      </c>
    </row>
    <row r="13" spans="1:5" x14ac:dyDescent="0.2">
      <c r="A13" s="206">
        <v>1112</v>
      </c>
      <c r="B13" s="207" t="s">
        <v>519</v>
      </c>
      <c r="C13" s="203">
        <f>SUM(C14:C17)</f>
        <v>13355877.090000002</v>
      </c>
      <c r="D13" s="203">
        <f>SUM(D14:D17)</f>
        <v>11275431.91</v>
      </c>
      <c r="E13" s="207"/>
    </row>
    <row r="14" spans="1:5" x14ac:dyDescent="0.2">
      <c r="A14" s="74" t="s">
        <v>738</v>
      </c>
      <c r="B14" s="70" t="s">
        <v>739</v>
      </c>
      <c r="C14" s="155">
        <v>4063787.12</v>
      </c>
      <c r="D14" s="75">
        <v>4152986.42</v>
      </c>
    </row>
    <row r="15" spans="1:5" x14ac:dyDescent="0.2">
      <c r="A15" s="74" t="s">
        <v>740</v>
      </c>
      <c r="B15" s="70" t="s">
        <v>741</v>
      </c>
      <c r="C15" s="155">
        <v>5209359.9800000004</v>
      </c>
      <c r="D15" s="75">
        <v>3733882.42</v>
      </c>
    </row>
    <row r="16" spans="1:5" x14ac:dyDescent="0.2">
      <c r="A16" s="74" t="s">
        <v>742</v>
      </c>
      <c r="B16" s="70" t="s">
        <v>743</v>
      </c>
      <c r="C16" s="155">
        <v>4007000</v>
      </c>
      <c r="D16" s="75">
        <v>3357000</v>
      </c>
    </row>
    <row r="17" spans="1:5" x14ac:dyDescent="0.2">
      <c r="A17" s="74" t="s">
        <v>744</v>
      </c>
      <c r="B17" s="70" t="s">
        <v>745</v>
      </c>
      <c r="C17" s="75">
        <v>75729.990000000005</v>
      </c>
      <c r="D17" s="75">
        <v>31563.07</v>
      </c>
    </row>
    <row r="18" spans="1:5" x14ac:dyDescent="0.2">
      <c r="A18" s="74">
        <v>1113</v>
      </c>
      <c r="B18" s="70" t="s">
        <v>520</v>
      </c>
      <c r="C18" s="75">
        <v>0</v>
      </c>
      <c r="D18" s="75">
        <v>0</v>
      </c>
    </row>
    <row r="19" spans="1:5" x14ac:dyDescent="0.2">
      <c r="A19" s="74">
        <v>1114</v>
      </c>
      <c r="B19" s="70" t="s">
        <v>228</v>
      </c>
      <c r="C19" s="75">
        <v>0</v>
      </c>
      <c r="D19" s="75">
        <v>0</v>
      </c>
    </row>
    <row r="20" spans="1:5" x14ac:dyDescent="0.2">
      <c r="A20" s="74">
        <v>1115</v>
      </c>
      <c r="B20" s="70" t="s">
        <v>229</v>
      </c>
      <c r="C20" s="75">
        <v>0</v>
      </c>
      <c r="D20" s="75">
        <v>0</v>
      </c>
    </row>
    <row r="21" spans="1:5" x14ac:dyDescent="0.2">
      <c r="A21" s="74">
        <v>1116</v>
      </c>
      <c r="B21" s="70" t="s">
        <v>521</v>
      </c>
      <c r="C21" s="75">
        <v>0</v>
      </c>
      <c r="D21" s="75">
        <v>0</v>
      </c>
    </row>
    <row r="22" spans="1:5" x14ac:dyDescent="0.2">
      <c r="A22" s="74">
        <v>1119</v>
      </c>
      <c r="B22" s="70" t="s">
        <v>522</v>
      </c>
      <c r="C22" s="75">
        <v>0</v>
      </c>
      <c r="D22" s="75">
        <v>0</v>
      </c>
    </row>
    <row r="23" spans="1:5" x14ac:dyDescent="0.2">
      <c r="A23" s="74">
        <v>1110</v>
      </c>
      <c r="B23" s="70" t="s">
        <v>523</v>
      </c>
      <c r="C23" s="75">
        <f>+C8+C13+C18+C19+C20+C21+C22</f>
        <v>13364377.090000002</v>
      </c>
      <c r="D23" s="75">
        <f>+D8+D13+D18+D19+D20+D21+D22</f>
        <v>11284931.91</v>
      </c>
    </row>
    <row r="26" spans="1:5" x14ac:dyDescent="0.2">
      <c r="A26" s="72" t="s">
        <v>202</v>
      </c>
      <c r="B26" s="72"/>
      <c r="C26" s="72"/>
      <c r="D26" s="72"/>
      <c r="E26" s="72"/>
    </row>
    <row r="27" spans="1:5" x14ac:dyDescent="0.2">
      <c r="A27" s="73" t="s">
        <v>180</v>
      </c>
      <c r="B27" s="73" t="s">
        <v>177</v>
      </c>
      <c r="C27" s="73" t="s">
        <v>178</v>
      </c>
      <c r="D27" s="73" t="s">
        <v>524</v>
      </c>
      <c r="E27" s="73" t="s">
        <v>205</v>
      </c>
    </row>
    <row r="28" spans="1:5" x14ac:dyDescent="0.2">
      <c r="A28" s="82">
        <v>1230</v>
      </c>
      <c r="B28" s="83" t="s">
        <v>259</v>
      </c>
      <c r="C28" s="154">
        <f>SUM(C29:C35)</f>
        <v>0</v>
      </c>
      <c r="D28" s="154">
        <f t="shared" ref="D28" si="0">SUM(D29:D35)</f>
        <v>0</v>
      </c>
      <c r="E28" s="154">
        <v>0</v>
      </c>
    </row>
    <row r="29" spans="1:5" x14ac:dyDescent="0.2">
      <c r="A29" s="74">
        <v>1231</v>
      </c>
      <c r="B29" s="70" t="s">
        <v>260</v>
      </c>
      <c r="C29" s="75">
        <v>0</v>
      </c>
    </row>
    <row r="30" spans="1:5" x14ac:dyDescent="0.2">
      <c r="A30" s="74">
        <v>1232</v>
      </c>
      <c r="B30" s="70" t="s">
        <v>261</v>
      </c>
      <c r="C30" s="75">
        <v>0</v>
      </c>
    </row>
    <row r="31" spans="1:5" x14ac:dyDescent="0.2">
      <c r="A31" s="74">
        <v>1233</v>
      </c>
      <c r="B31" s="70" t="s">
        <v>262</v>
      </c>
      <c r="C31" s="75">
        <v>0</v>
      </c>
    </row>
    <row r="32" spans="1:5" x14ac:dyDescent="0.2">
      <c r="A32" s="74">
        <v>1234</v>
      </c>
      <c r="B32" s="70" t="s">
        <v>263</v>
      </c>
      <c r="C32" s="75">
        <v>0</v>
      </c>
    </row>
    <row r="33" spans="1:5" x14ac:dyDescent="0.2">
      <c r="A33" s="74">
        <v>1235</v>
      </c>
      <c r="B33" s="70" t="s">
        <v>264</v>
      </c>
      <c r="C33" s="75">
        <v>0</v>
      </c>
    </row>
    <row r="34" spans="1:5" x14ac:dyDescent="0.2">
      <c r="A34" s="74">
        <v>1236</v>
      </c>
      <c r="B34" s="70" t="s">
        <v>265</v>
      </c>
      <c r="C34" s="75">
        <v>0</v>
      </c>
    </row>
    <row r="35" spans="1:5" x14ac:dyDescent="0.2">
      <c r="A35" s="74">
        <v>1239</v>
      </c>
      <c r="B35" s="70" t="s">
        <v>266</v>
      </c>
      <c r="C35" s="75">
        <v>0</v>
      </c>
    </row>
    <row r="36" spans="1:5" x14ac:dyDescent="0.2">
      <c r="A36" s="209">
        <v>1240</v>
      </c>
      <c r="B36" s="210" t="s">
        <v>267</v>
      </c>
      <c r="C36" s="211">
        <f>+C37+C41+C43+C45+C47+C49</f>
        <v>6098172.1699999999</v>
      </c>
      <c r="D36" s="210"/>
      <c r="E36" s="211">
        <f>+E37+E41+E43+E45+E47+E49</f>
        <v>6098172.1699999999</v>
      </c>
    </row>
    <row r="37" spans="1:5" x14ac:dyDescent="0.2">
      <c r="A37" s="82">
        <v>1241</v>
      </c>
      <c r="B37" s="83" t="s">
        <v>268</v>
      </c>
      <c r="C37" s="154">
        <f>SUM(C38:C40)</f>
        <v>241336.65999999997</v>
      </c>
      <c r="D37" s="83"/>
      <c r="E37" s="154">
        <f>SUM(E38:E40)</f>
        <v>241336.65999999997</v>
      </c>
    </row>
    <row r="38" spans="1:5" x14ac:dyDescent="0.2">
      <c r="A38" s="74" t="s">
        <v>659</v>
      </c>
      <c r="B38" s="70" t="s">
        <v>660</v>
      </c>
      <c r="C38" s="75">
        <v>55104.85</v>
      </c>
      <c r="E38" s="75">
        <v>55104.85</v>
      </c>
    </row>
    <row r="39" spans="1:5" x14ac:dyDescent="0.2">
      <c r="A39" s="74" t="s">
        <v>661</v>
      </c>
      <c r="B39" s="70" t="s">
        <v>662</v>
      </c>
      <c r="C39" s="75">
        <v>69764.27</v>
      </c>
      <c r="E39" s="75">
        <v>69764.27</v>
      </c>
    </row>
    <row r="40" spans="1:5" x14ac:dyDescent="0.2">
      <c r="A40" s="74" t="s">
        <v>663</v>
      </c>
      <c r="B40" s="70" t="s">
        <v>664</v>
      </c>
      <c r="C40" s="75">
        <v>116467.54</v>
      </c>
      <c r="E40" s="75">
        <v>116467.54</v>
      </c>
    </row>
    <row r="41" spans="1:5" x14ac:dyDescent="0.2">
      <c r="A41" s="82">
        <v>1242</v>
      </c>
      <c r="B41" s="83" t="s">
        <v>269</v>
      </c>
      <c r="C41" s="154">
        <f>SUM(C42:C42)</f>
        <v>11894.83</v>
      </c>
      <c r="D41" s="83"/>
      <c r="E41" s="154">
        <f>SUM(E42:E42)</f>
        <v>11894.83</v>
      </c>
    </row>
    <row r="42" spans="1:5" x14ac:dyDescent="0.2">
      <c r="A42" s="74" t="s">
        <v>758</v>
      </c>
      <c r="B42" s="70" t="s">
        <v>757</v>
      </c>
      <c r="C42" s="75">
        <v>11894.83</v>
      </c>
      <c r="D42" s="83"/>
      <c r="E42" s="75">
        <v>11894.83</v>
      </c>
    </row>
    <row r="43" spans="1:5" x14ac:dyDescent="0.2">
      <c r="A43" s="82">
        <v>1243</v>
      </c>
      <c r="B43" s="83" t="s">
        <v>270</v>
      </c>
      <c r="C43" s="154">
        <f>SUM(C44:C44)</f>
        <v>182791.65000000002</v>
      </c>
      <c r="D43" s="83"/>
      <c r="E43" s="154">
        <f>SUM(E44:E44)</f>
        <v>182791.65000000002</v>
      </c>
    </row>
    <row r="44" spans="1:5" x14ac:dyDescent="0.2">
      <c r="A44" s="74" t="s">
        <v>673</v>
      </c>
      <c r="B44" s="70" t="s">
        <v>674</v>
      </c>
      <c r="C44" s="75">
        <v>182791.65000000002</v>
      </c>
      <c r="D44" s="83"/>
      <c r="E44" s="75">
        <v>182791.65000000002</v>
      </c>
    </row>
    <row r="45" spans="1:5" x14ac:dyDescent="0.2">
      <c r="A45" s="82">
        <v>1244</v>
      </c>
      <c r="B45" s="83" t="s">
        <v>271</v>
      </c>
      <c r="C45" s="154">
        <f>SUM(C46:C46)</f>
        <v>4737163.76</v>
      </c>
      <c r="D45" s="83"/>
      <c r="E45" s="154">
        <f>SUM(E46)</f>
        <v>4737163.76</v>
      </c>
    </row>
    <row r="46" spans="1:5" x14ac:dyDescent="0.2">
      <c r="A46" s="74" t="s">
        <v>675</v>
      </c>
      <c r="B46" s="70" t="s">
        <v>676</v>
      </c>
      <c r="C46" s="75">
        <v>4737163.76</v>
      </c>
      <c r="E46" s="75">
        <v>4737163.76</v>
      </c>
    </row>
    <row r="47" spans="1:5" x14ac:dyDescent="0.2">
      <c r="A47" s="82">
        <v>1245</v>
      </c>
      <c r="B47" s="83" t="s">
        <v>272</v>
      </c>
      <c r="C47" s="154">
        <f>+C48</f>
        <v>829077.27</v>
      </c>
      <c r="D47" s="83"/>
      <c r="E47" s="154">
        <f>+E48</f>
        <v>829077.27</v>
      </c>
    </row>
    <row r="48" spans="1:5" x14ac:dyDescent="0.2">
      <c r="A48" s="74" t="s">
        <v>679</v>
      </c>
      <c r="B48" s="70" t="s">
        <v>680</v>
      </c>
      <c r="C48" s="75">
        <v>829077.27</v>
      </c>
      <c r="E48" s="75">
        <v>829077.27</v>
      </c>
    </row>
    <row r="49" spans="1:9" x14ac:dyDescent="0.2">
      <c r="A49" s="82">
        <v>1246</v>
      </c>
      <c r="B49" s="83" t="s">
        <v>273</v>
      </c>
      <c r="C49" s="154">
        <f>SUM(C50:C50)</f>
        <v>95908</v>
      </c>
      <c r="D49" s="83"/>
      <c r="E49" s="154">
        <f>SUM(E50:E50)</f>
        <v>95908</v>
      </c>
    </row>
    <row r="50" spans="1:9" x14ac:dyDescent="0.2">
      <c r="A50" s="74" t="s">
        <v>685</v>
      </c>
      <c r="B50" s="70" t="s">
        <v>686</v>
      </c>
      <c r="C50" s="75">
        <v>95908</v>
      </c>
      <c r="D50" s="83"/>
      <c r="E50" s="154">
        <v>95908</v>
      </c>
    </row>
    <row r="51" spans="1:9" x14ac:dyDescent="0.2">
      <c r="A51" s="74">
        <v>1247</v>
      </c>
      <c r="B51" s="70" t="s">
        <v>274</v>
      </c>
      <c r="C51" s="75">
        <v>0</v>
      </c>
      <c r="E51" s="75">
        <v>0</v>
      </c>
    </row>
    <row r="52" spans="1:9" x14ac:dyDescent="0.2">
      <c r="A52" s="74">
        <v>1248</v>
      </c>
      <c r="B52" s="70" t="s">
        <v>275</v>
      </c>
      <c r="C52" s="75">
        <v>0</v>
      </c>
      <c r="E52" s="75">
        <v>0</v>
      </c>
    </row>
    <row r="53" spans="1:9" x14ac:dyDescent="0.2">
      <c r="A53" s="209">
        <v>1250</v>
      </c>
      <c r="B53" s="210" t="s">
        <v>277</v>
      </c>
      <c r="C53" s="211">
        <f>+C54+C56+C57</f>
        <v>125747.63</v>
      </c>
      <c r="D53" s="210"/>
      <c r="E53" s="211">
        <f>+E54+E56+E57</f>
        <v>125747.63</v>
      </c>
      <c r="G53" s="75"/>
    </row>
    <row r="54" spans="1:9" x14ac:dyDescent="0.2">
      <c r="A54" s="82">
        <v>1251</v>
      </c>
      <c r="B54" s="83" t="s">
        <v>278</v>
      </c>
      <c r="C54" s="154">
        <f>+C55</f>
        <v>125747.63</v>
      </c>
      <c r="D54" s="83"/>
      <c r="E54" s="154">
        <f>+E55</f>
        <v>125747.63</v>
      </c>
      <c r="G54" s="75"/>
      <c r="I54" s="75"/>
    </row>
    <row r="55" spans="1:9" x14ac:dyDescent="0.2">
      <c r="A55" s="74" t="s">
        <v>689</v>
      </c>
      <c r="B55" s="70" t="s">
        <v>690</v>
      </c>
      <c r="C55" s="75">
        <v>125747.63</v>
      </c>
      <c r="E55" s="75">
        <v>125747.63</v>
      </c>
    </row>
    <row r="56" spans="1:9" x14ac:dyDescent="0.2">
      <c r="A56" s="82">
        <v>1252</v>
      </c>
      <c r="B56" s="83" t="s">
        <v>279</v>
      </c>
      <c r="C56" s="154">
        <v>0</v>
      </c>
      <c r="E56" s="75">
        <v>0</v>
      </c>
    </row>
    <row r="57" spans="1:9" x14ac:dyDescent="0.2">
      <c r="A57" s="82">
        <v>1254</v>
      </c>
      <c r="B57" s="83" t="s">
        <v>281</v>
      </c>
      <c r="C57" s="154">
        <v>0</v>
      </c>
      <c r="E57" s="75">
        <v>0</v>
      </c>
    </row>
    <row r="58" spans="1:9" x14ac:dyDescent="0.2">
      <c r="E58" s="75"/>
    </row>
    <row r="59" spans="1:9" x14ac:dyDescent="0.2">
      <c r="A59" s="72" t="s">
        <v>210</v>
      </c>
      <c r="B59" s="72"/>
      <c r="C59" s="72"/>
      <c r="D59" s="72"/>
      <c r="E59" s="72"/>
    </row>
    <row r="60" spans="1:9" x14ac:dyDescent="0.2">
      <c r="A60" s="73" t="s">
        <v>180</v>
      </c>
      <c r="B60" s="73" t="s">
        <v>177</v>
      </c>
      <c r="C60" s="73" t="s">
        <v>203</v>
      </c>
      <c r="D60" s="73" t="s">
        <v>204</v>
      </c>
      <c r="E60" s="73"/>
    </row>
    <row r="61" spans="1:9" x14ac:dyDescent="0.2">
      <c r="A61" s="209">
        <v>5500</v>
      </c>
      <c r="B61" s="210" t="s">
        <v>470</v>
      </c>
      <c r="C61" s="211">
        <f>+C62+C71+C74+C80+C82+C84</f>
        <v>44063971.739999995</v>
      </c>
      <c r="D61" s="211">
        <f>+D62+D71+D74+D80+D82+D84</f>
        <v>37016946.039999999</v>
      </c>
      <c r="E61" s="210"/>
    </row>
    <row r="62" spans="1:9" x14ac:dyDescent="0.2">
      <c r="A62" s="209">
        <v>5510</v>
      </c>
      <c r="B62" s="210" t="s">
        <v>471</v>
      </c>
      <c r="C62" s="211">
        <f>SUM(C63:C70)</f>
        <v>44063971.739999995</v>
      </c>
      <c r="D62" s="211">
        <f>SUM(D63:D70)</f>
        <v>37016946.039999999</v>
      </c>
      <c r="E62" s="207"/>
    </row>
    <row r="63" spans="1:9" x14ac:dyDescent="0.2">
      <c r="A63" s="74">
        <v>5511</v>
      </c>
      <c r="B63" s="70" t="s">
        <v>472</v>
      </c>
      <c r="C63" s="75">
        <v>0</v>
      </c>
      <c r="D63" s="75">
        <v>0</v>
      </c>
    </row>
    <row r="64" spans="1:9" x14ac:dyDescent="0.2">
      <c r="A64" s="74">
        <v>5512</v>
      </c>
      <c r="B64" s="70" t="s">
        <v>473</v>
      </c>
      <c r="C64" s="75">
        <v>0</v>
      </c>
      <c r="D64" s="75">
        <v>0</v>
      </c>
    </row>
    <row r="65" spans="1:6" x14ac:dyDescent="0.2">
      <c r="A65" s="74">
        <v>5513</v>
      </c>
      <c r="B65" s="70" t="s">
        <v>474</v>
      </c>
      <c r="C65" s="155">
        <v>50861.67</v>
      </c>
      <c r="D65" s="155">
        <v>50861.67</v>
      </c>
    </row>
    <row r="66" spans="1:6" x14ac:dyDescent="0.2">
      <c r="A66" s="74">
        <v>5514</v>
      </c>
      <c r="B66" s="70" t="s">
        <v>475</v>
      </c>
      <c r="C66" s="155">
        <v>0</v>
      </c>
      <c r="D66" s="155">
        <v>0</v>
      </c>
    </row>
    <row r="67" spans="1:6" x14ac:dyDescent="0.2">
      <c r="A67" s="74">
        <v>5515</v>
      </c>
      <c r="B67" s="70" t="s">
        <v>476</v>
      </c>
      <c r="C67" s="155">
        <v>44012873.909999996</v>
      </c>
      <c r="D67" s="155">
        <v>36965848.210000001</v>
      </c>
      <c r="F67" s="75"/>
    </row>
    <row r="68" spans="1:6" x14ac:dyDescent="0.2">
      <c r="A68" s="74">
        <v>5516</v>
      </c>
      <c r="B68" s="70" t="s">
        <v>477</v>
      </c>
      <c r="C68" s="155">
        <v>0</v>
      </c>
      <c r="D68" s="155">
        <v>0</v>
      </c>
    </row>
    <row r="69" spans="1:6" x14ac:dyDescent="0.2">
      <c r="A69" s="74">
        <v>5517</v>
      </c>
      <c r="B69" s="70" t="s">
        <v>478</v>
      </c>
      <c r="C69" s="155">
        <v>236.16</v>
      </c>
      <c r="D69" s="155">
        <v>236.16</v>
      </c>
    </row>
    <row r="70" spans="1:6" x14ac:dyDescent="0.2">
      <c r="A70" s="74">
        <v>5518</v>
      </c>
      <c r="B70" s="70" t="s">
        <v>114</v>
      </c>
      <c r="C70" s="75">
        <v>0</v>
      </c>
      <c r="D70" s="75">
        <v>0</v>
      </c>
    </row>
    <row r="71" spans="1:6" x14ac:dyDescent="0.2">
      <c r="A71" s="82">
        <v>5520</v>
      </c>
      <c r="B71" s="83" t="s">
        <v>113</v>
      </c>
      <c r="C71" s="154">
        <v>0</v>
      </c>
      <c r="D71" s="154">
        <v>0</v>
      </c>
      <c r="E71" s="83"/>
    </row>
    <row r="72" spans="1:6" x14ac:dyDescent="0.2">
      <c r="A72" s="74">
        <v>5521</v>
      </c>
      <c r="B72" s="70" t="s">
        <v>479</v>
      </c>
      <c r="C72" s="75">
        <v>0</v>
      </c>
      <c r="D72" s="75">
        <v>0</v>
      </c>
    </row>
    <row r="73" spans="1:6" x14ac:dyDescent="0.2">
      <c r="A73" s="74">
        <v>5522</v>
      </c>
      <c r="B73" s="70" t="s">
        <v>480</v>
      </c>
      <c r="C73" s="75">
        <v>0</v>
      </c>
      <c r="D73" s="75">
        <v>0</v>
      </c>
    </row>
    <row r="74" spans="1:6" x14ac:dyDescent="0.2">
      <c r="A74" s="82">
        <v>5530</v>
      </c>
      <c r="B74" s="83" t="s">
        <v>481</v>
      </c>
      <c r="C74" s="154">
        <v>0</v>
      </c>
      <c r="D74" s="154">
        <v>0</v>
      </c>
      <c r="E74" s="83"/>
    </row>
    <row r="75" spans="1:6" x14ac:dyDescent="0.2">
      <c r="A75" s="74">
        <v>5531</v>
      </c>
      <c r="B75" s="70" t="s">
        <v>482</v>
      </c>
      <c r="C75" s="75">
        <v>0</v>
      </c>
      <c r="D75" s="75">
        <v>0</v>
      </c>
    </row>
    <row r="76" spans="1:6" x14ac:dyDescent="0.2">
      <c r="A76" s="74">
        <v>5532</v>
      </c>
      <c r="B76" s="70" t="s">
        <v>483</v>
      </c>
      <c r="C76" s="75">
        <v>0</v>
      </c>
      <c r="D76" s="75">
        <v>0</v>
      </c>
    </row>
    <row r="77" spans="1:6" x14ac:dyDescent="0.2">
      <c r="A77" s="74">
        <v>5533</v>
      </c>
      <c r="B77" s="70" t="s">
        <v>484</v>
      </c>
      <c r="C77" s="75">
        <v>0</v>
      </c>
      <c r="D77" s="75">
        <v>0</v>
      </c>
    </row>
    <row r="78" spans="1:6" x14ac:dyDescent="0.2">
      <c r="A78" s="74">
        <v>5534</v>
      </c>
      <c r="B78" s="70" t="s">
        <v>485</v>
      </c>
      <c r="C78" s="75">
        <v>0</v>
      </c>
      <c r="D78" s="75">
        <v>0</v>
      </c>
    </row>
    <row r="79" spans="1:6" x14ac:dyDescent="0.2">
      <c r="A79" s="74">
        <v>5535</v>
      </c>
      <c r="B79" s="70" t="s">
        <v>486</v>
      </c>
      <c r="C79" s="75">
        <v>0</v>
      </c>
      <c r="D79" s="75">
        <v>0</v>
      </c>
    </row>
    <row r="80" spans="1:6" x14ac:dyDescent="0.2">
      <c r="A80" s="82">
        <v>5540</v>
      </c>
      <c r="B80" s="83" t="s">
        <v>487</v>
      </c>
      <c r="C80" s="154">
        <v>0</v>
      </c>
      <c r="D80" s="154">
        <v>0</v>
      </c>
    </row>
    <row r="81" spans="1:4" x14ac:dyDescent="0.2">
      <c r="A81" s="74">
        <v>5541</v>
      </c>
      <c r="B81" s="70" t="s">
        <v>487</v>
      </c>
      <c r="C81" s="75">
        <v>0</v>
      </c>
      <c r="D81" s="75">
        <v>0</v>
      </c>
    </row>
    <row r="82" spans="1:4" x14ac:dyDescent="0.2">
      <c r="A82" s="82">
        <v>5550</v>
      </c>
      <c r="B82" s="83" t="s">
        <v>488</v>
      </c>
      <c r="C82" s="154">
        <v>0</v>
      </c>
      <c r="D82" s="154">
        <v>0</v>
      </c>
    </row>
    <row r="83" spans="1:4" x14ac:dyDescent="0.2">
      <c r="A83" s="74">
        <v>5551</v>
      </c>
      <c r="B83" s="70" t="s">
        <v>488</v>
      </c>
      <c r="C83" s="75">
        <v>0</v>
      </c>
      <c r="D83" s="75">
        <v>0</v>
      </c>
    </row>
    <row r="84" spans="1:4" x14ac:dyDescent="0.2">
      <c r="A84" s="82">
        <v>5590</v>
      </c>
      <c r="B84" s="83" t="s">
        <v>489</v>
      </c>
      <c r="C84" s="154">
        <v>0</v>
      </c>
      <c r="D84" s="154">
        <v>0</v>
      </c>
    </row>
    <row r="85" spans="1:4" x14ac:dyDescent="0.2">
      <c r="A85" s="74">
        <v>5591</v>
      </c>
      <c r="B85" s="70" t="s">
        <v>490</v>
      </c>
      <c r="C85" s="75">
        <v>0</v>
      </c>
      <c r="D85" s="75">
        <v>0</v>
      </c>
    </row>
    <row r="86" spans="1:4" x14ac:dyDescent="0.2">
      <c r="A86" s="74">
        <v>5592</v>
      </c>
      <c r="B86" s="70" t="s">
        <v>491</v>
      </c>
      <c r="C86" s="75">
        <v>0</v>
      </c>
      <c r="D86" s="75">
        <v>0</v>
      </c>
    </row>
    <row r="87" spans="1:4" x14ac:dyDescent="0.2">
      <c r="A87" s="74">
        <v>5593</v>
      </c>
      <c r="B87" s="70" t="s">
        <v>492</v>
      </c>
      <c r="C87" s="75">
        <v>0</v>
      </c>
      <c r="D87" s="75">
        <v>0</v>
      </c>
    </row>
    <row r="88" spans="1:4" x14ac:dyDescent="0.2">
      <c r="A88" s="74">
        <v>5594</v>
      </c>
      <c r="B88" s="70" t="s">
        <v>493</v>
      </c>
      <c r="C88" s="75">
        <v>0</v>
      </c>
      <c r="D88" s="75">
        <v>0</v>
      </c>
    </row>
    <row r="89" spans="1:4" x14ac:dyDescent="0.2">
      <c r="A89" s="74">
        <v>5595</v>
      </c>
      <c r="B89" s="70" t="s">
        <v>494</v>
      </c>
      <c r="C89" s="75">
        <v>0</v>
      </c>
      <c r="D89" s="75">
        <v>0</v>
      </c>
    </row>
    <row r="90" spans="1:4" x14ac:dyDescent="0.2">
      <c r="A90" s="74">
        <v>5596</v>
      </c>
      <c r="B90" s="70" t="s">
        <v>387</v>
      </c>
      <c r="C90" s="75">
        <v>0</v>
      </c>
      <c r="D90" s="75">
        <v>0</v>
      </c>
    </row>
    <row r="91" spans="1:4" x14ac:dyDescent="0.2">
      <c r="A91" s="74">
        <v>5597</v>
      </c>
      <c r="B91" s="70" t="s">
        <v>495</v>
      </c>
      <c r="C91" s="75">
        <v>0</v>
      </c>
      <c r="D91" s="75">
        <v>0</v>
      </c>
    </row>
    <row r="92" spans="1:4" x14ac:dyDescent="0.2">
      <c r="A92" s="74">
        <v>5599</v>
      </c>
      <c r="B92" s="70" t="s">
        <v>496</v>
      </c>
      <c r="C92" s="75">
        <v>0</v>
      </c>
      <c r="D92" s="75">
        <v>0</v>
      </c>
    </row>
    <row r="93" spans="1:4" x14ac:dyDescent="0.2">
      <c r="A93" s="82">
        <v>5600</v>
      </c>
      <c r="B93" s="83" t="s">
        <v>112</v>
      </c>
      <c r="C93" s="154">
        <v>0</v>
      </c>
      <c r="D93" s="154">
        <v>0</v>
      </c>
    </row>
    <row r="94" spans="1:4" x14ac:dyDescent="0.2">
      <c r="A94" s="82">
        <v>5610</v>
      </c>
      <c r="B94" s="83" t="s">
        <v>497</v>
      </c>
      <c r="C94" s="154">
        <v>0</v>
      </c>
      <c r="D94" s="154">
        <v>0</v>
      </c>
    </row>
    <row r="95" spans="1:4" x14ac:dyDescent="0.2">
      <c r="A95" s="74">
        <v>5611</v>
      </c>
      <c r="B95" s="70" t="s">
        <v>498</v>
      </c>
      <c r="C95" s="75">
        <v>0</v>
      </c>
      <c r="D95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27 C60" xr:uid="{00000000-0002-0000-0700-000000000000}"/>
    <dataValidation allowBlank="1" showInputMessage="1" showErrorMessage="1" prompt="Saldo al 31 de diciembre del año anterior que se presenta" sqref="D7 D60" xr:uid="{00000000-0002-0000-0700-000001000000}"/>
  </dataValidations>
  <pageMargins left="0.7" right="0.7" top="0.75" bottom="0.75" header="0.3" footer="0.3"/>
  <pageSetup paperSize="1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38" sqref="B38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0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0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0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AuxContabilidad</cp:lastModifiedBy>
  <cp:lastPrinted>2020-01-17T17:15:10Z</cp:lastPrinted>
  <dcterms:created xsi:type="dcterms:W3CDTF">2012-12-11T20:36:24Z</dcterms:created>
  <dcterms:modified xsi:type="dcterms:W3CDTF">2020-02-18T18:01:36Z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